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delgado\Documents\DAP - ACODECO\XLS\Jun2022\"/>
    </mc:Choice>
  </mc:AlternateContent>
  <bookViews>
    <workbookView xWindow="0" yWindow="0" windowWidth="11280" windowHeight="8775" activeTab="2"/>
  </bookViews>
  <sheets>
    <sheet name="JUNIO 2022" sheetId="47" r:id="rId1"/>
    <sheet name="GRAFICA JUNIO 2022" sheetId="65" r:id="rId2"/>
    <sheet name="EJECUCION DETALLADA" sheetId="56" r:id="rId3"/>
    <sheet name="ESRI_MAPINFO_SHEET" sheetId="66" state="veryHidden" r:id="rId4"/>
  </sheets>
  <calcPr calcId="152511"/>
</workbook>
</file>

<file path=xl/calcChain.xml><?xml version="1.0" encoding="utf-8"?>
<calcChain xmlns="http://schemas.openxmlformats.org/spreadsheetml/2006/main">
  <c r="C11" i="56" l="1"/>
  <c r="D11" i="56"/>
  <c r="E11" i="56"/>
  <c r="F11" i="56"/>
  <c r="G11" i="56"/>
  <c r="H11" i="56"/>
  <c r="B11" i="56"/>
  <c r="C63" i="56" l="1"/>
  <c r="D63" i="56"/>
  <c r="E63" i="56"/>
  <c r="F63" i="56"/>
  <c r="G63" i="56"/>
  <c r="H63" i="56"/>
  <c r="I63" i="56"/>
  <c r="J63" i="56"/>
  <c r="B63" i="56"/>
  <c r="I11" i="56" l="1"/>
  <c r="J11" i="56"/>
  <c r="I26" i="56" l="1"/>
  <c r="J26" i="56"/>
  <c r="C26" i="56"/>
  <c r="D26" i="56"/>
  <c r="E26" i="56"/>
  <c r="F26" i="56"/>
  <c r="G26" i="56"/>
  <c r="H26" i="56"/>
  <c r="B26" i="56"/>
  <c r="C113" i="56" l="1"/>
  <c r="D113" i="56"/>
  <c r="E113" i="56"/>
  <c r="F113" i="56"/>
  <c r="G113" i="56"/>
  <c r="H113" i="56"/>
  <c r="I113" i="56"/>
  <c r="J113" i="56"/>
  <c r="C106" i="56"/>
  <c r="D106" i="56"/>
  <c r="E106" i="56"/>
  <c r="F106" i="56"/>
  <c r="G106" i="56"/>
  <c r="H106" i="56"/>
  <c r="I106" i="56"/>
  <c r="J106" i="56"/>
  <c r="B106" i="56"/>
  <c r="G27" i="47" l="1"/>
  <c r="G13" i="47"/>
  <c r="G11" i="47" l="1"/>
  <c r="B113" i="56" l="1"/>
  <c r="H13" i="47"/>
  <c r="D103" i="56"/>
  <c r="E103" i="56"/>
  <c r="F103" i="56"/>
  <c r="G103" i="56"/>
  <c r="H103" i="56"/>
  <c r="I103" i="56"/>
  <c r="J103" i="56"/>
  <c r="C103" i="56"/>
  <c r="B103" i="56"/>
  <c r="C111" i="56"/>
  <c r="D111" i="56"/>
  <c r="E111" i="56"/>
  <c r="F111" i="56"/>
  <c r="G111" i="56"/>
  <c r="H111" i="56"/>
  <c r="I111" i="56"/>
  <c r="J111" i="56"/>
  <c r="B111" i="56"/>
  <c r="D13" i="47"/>
  <c r="H27" i="47"/>
  <c r="F27" i="47"/>
  <c r="D43" i="47" s="1"/>
  <c r="E13" i="47"/>
  <c r="I29" i="47"/>
  <c r="I23" i="47"/>
  <c r="I19" i="47"/>
  <c r="I17" i="47"/>
  <c r="I15" i="47"/>
  <c r="C27" i="47"/>
  <c r="E27" i="47"/>
  <c r="D27" i="47"/>
  <c r="D40" i="47"/>
  <c r="D41" i="47"/>
  <c r="D42" i="47"/>
  <c r="D44" i="47"/>
  <c r="D45" i="47"/>
  <c r="D46" i="47"/>
  <c r="C13" i="47"/>
  <c r="F13" i="47"/>
  <c r="D11" i="47" l="1"/>
  <c r="C11" i="47"/>
  <c r="I27" i="47"/>
  <c r="F11" i="47"/>
  <c r="D47" i="47"/>
  <c r="E41" i="47" s="1"/>
  <c r="B9" i="56"/>
  <c r="B8" i="56" s="1"/>
  <c r="C9" i="56"/>
  <c r="C8" i="56" s="1"/>
  <c r="F9" i="56"/>
  <c r="F8" i="56" s="1"/>
  <c r="I9" i="56"/>
  <c r="I8" i="56" s="1"/>
  <c r="E9" i="56"/>
  <c r="E8" i="56" s="1"/>
  <c r="D9" i="56"/>
  <c r="D8" i="56" s="1"/>
  <c r="G9" i="56"/>
  <c r="G8" i="56" s="1"/>
  <c r="H9" i="56"/>
  <c r="H8" i="56" s="1"/>
  <c r="J9" i="56"/>
  <c r="J8" i="56" s="1"/>
  <c r="H11" i="47"/>
  <c r="I13" i="47"/>
  <c r="E11" i="47"/>
  <c r="I11" i="47" l="1"/>
  <c r="E43" i="47"/>
  <c r="E44" i="47"/>
  <c r="E42" i="47"/>
  <c r="E46" i="47"/>
  <c r="E40" i="47"/>
  <c r="E45" i="47"/>
</calcChain>
</file>

<file path=xl/sharedStrings.xml><?xml version="1.0" encoding="utf-8"?>
<sst xmlns="http://schemas.openxmlformats.org/spreadsheetml/2006/main" count="177" uniqueCount="162">
  <si>
    <t>REPUBLICA DE PANAMA</t>
  </si>
  <si>
    <t>DIRECCIÓN DE ADMINISTRACION Y FINANZAS</t>
  </si>
  <si>
    <t>DEPARTAMENTO DE PRESUPUESTO</t>
  </si>
  <si>
    <t>CODIGO</t>
  </si>
  <si>
    <t>DESCRIPCION</t>
  </si>
  <si>
    <t>GRAN TOTAL</t>
  </si>
  <si>
    <t>FUNCIONAMIENTO</t>
  </si>
  <si>
    <t>Servicios Personales</t>
  </si>
  <si>
    <t>Servicios No Personales</t>
  </si>
  <si>
    <t>Materiales y Suministros</t>
  </si>
  <si>
    <t>Maquinaria y Equipo</t>
  </si>
  <si>
    <t>Tranferencias Corrientes</t>
  </si>
  <si>
    <t>Otras Asignaciones Glob.</t>
  </si>
  <si>
    <t>INVERSION</t>
  </si>
  <si>
    <t>AUTORIDAD DE PROTECCIÓN AL CONSUMIDOR Y DEFENSA DE LA COMPETENCIA</t>
  </si>
  <si>
    <t>Detalles</t>
  </si>
  <si>
    <t>Inversión</t>
  </si>
  <si>
    <t xml:space="preserve"> </t>
  </si>
  <si>
    <t>PRESUPUESTO ASIGNADO</t>
  </si>
  <si>
    <t>COMPROMISOS ACUMULADOS</t>
  </si>
  <si>
    <t>PAGOS ACUMULADOS</t>
  </si>
  <si>
    <t>PRESUPUESTO LEY</t>
  </si>
  <si>
    <t>%   C.A./   P.A.</t>
  </si>
  <si>
    <t>PRESUPUESTO MODIFICADO</t>
  </si>
  <si>
    <r>
      <t xml:space="preserve">Servicios Personales </t>
    </r>
    <r>
      <rPr>
        <i/>
        <sz val="12"/>
        <rFont val="Times New Roman"/>
        <family val="1"/>
      </rPr>
      <t>(sueldos, gastos de representación, XIII mes, contribuciones al Seguro Social)</t>
    </r>
  </si>
  <si>
    <r>
      <t xml:space="preserve">Servicios No Personales </t>
    </r>
    <r>
      <rPr>
        <i/>
        <sz val="12"/>
        <rFont val="Times New Roman"/>
        <family val="1"/>
      </rPr>
      <t>(alquileres, agua, aseo, electricidad, telecomunicaciones, avisos, publicidad, viáticos dentro y fuera del país, transporte, mantenimiento y reparación de oficinas y equipos)</t>
    </r>
  </si>
  <si>
    <r>
      <t xml:space="preserve">Materiales y Suministros </t>
    </r>
    <r>
      <rPr>
        <i/>
        <sz val="12"/>
        <rFont val="Times New Roman"/>
        <family val="1"/>
      </rPr>
      <t>(alimentos, uniformes, combustible, papelería, materiales de construcción, útiles de limpieza y de oficina)</t>
    </r>
  </si>
  <si>
    <r>
      <t xml:space="preserve">Maquinaria y Equipo </t>
    </r>
    <r>
      <rPr>
        <i/>
        <sz val="12"/>
        <rFont val="Times New Roman"/>
        <family val="1"/>
      </rPr>
      <t>(equipo y mobiliario de oficina, equipo informático, automóviles)</t>
    </r>
  </si>
  <si>
    <r>
      <t xml:space="preserve">Transferencias Corrientes </t>
    </r>
    <r>
      <rPr>
        <i/>
        <sz val="12"/>
        <rFont val="Times New Roman"/>
        <family val="1"/>
      </rPr>
      <t>(becas de estudio, donaciones, transferencias a instituciones públicas y organizaciones sin fines de lucro, cuotas para pagar membresías a organismos internacionales)</t>
    </r>
  </si>
  <si>
    <r>
      <t xml:space="preserve">Otras Asignaciones Globales </t>
    </r>
    <r>
      <rPr>
        <i/>
        <sz val="12"/>
        <rFont val="Times New Roman"/>
        <family val="1"/>
      </rPr>
      <t>(fondos para emergencias, gastos imprevistos)</t>
    </r>
  </si>
  <si>
    <r>
      <t xml:space="preserve">Servicios Personales </t>
    </r>
    <r>
      <rPr>
        <i/>
        <sz val="10"/>
        <color theme="0"/>
        <rFont val="Arial"/>
        <family val="2"/>
      </rPr>
      <t>(sueldos, gastos de representación, XIII mes, contribuciones al Seguro Social)</t>
    </r>
  </si>
  <si>
    <r>
      <t xml:space="preserve">Servicios No Personales </t>
    </r>
    <r>
      <rPr>
        <i/>
        <sz val="10"/>
        <color theme="0"/>
        <rFont val="Arial"/>
        <family val="2"/>
      </rPr>
      <t>(alquileres, agua, aseo, electricidad, telecomunicaciones, avisos, publicidad, viáticos dentro y fuera del país, transporte, mantenimiento y reparación de oficinas y equipos)</t>
    </r>
  </si>
  <si>
    <r>
      <t xml:space="preserve">Materiales y Suministros </t>
    </r>
    <r>
      <rPr>
        <i/>
        <sz val="10"/>
        <color theme="0"/>
        <rFont val="Arial"/>
        <family val="2"/>
      </rPr>
      <t>(alimentos, uniformes, combustible, papelería, materiales de construcción, útiles de limpieza y de oficina)</t>
    </r>
  </si>
  <si>
    <r>
      <t xml:space="preserve">Maquinaria y Equipo </t>
    </r>
    <r>
      <rPr>
        <i/>
        <sz val="10"/>
        <color theme="0"/>
        <rFont val="Arial"/>
        <family val="2"/>
      </rPr>
      <t>(equipo y mobiliario de oficina, equipo informático, automóviles)</t>
    </r>
  </si>
  <si>
    <r>
      <t xml:space="preserve">Transferencias Corrientes </t>
    </r>
    <r>
      <rPr>
        <i/>
        <sz val="10"/>
        <color theme="0"/>
        <rFont val="Arial"/>
        <family val="2"/>
      </rPr>
      <t>(becas de estudio, donaciones, transferencias a instituciones públicas y organizaciones sin fines de lucro)</t>
    </r>
  </si>
  <si>
    <r>
      <t xml:space="preserve">Otras Asignaciones Globales </t>
    </r>
    <r>
      <rPr>
        <i/>
        <sz val="10"/>
        <color theme="0"/>
        <rFont val="Arial"/>
        <family val="2"/>
      </rPr>
      <t>(fondos para emergencias, gastos imprevistos)</t>
    </r>
  </si>
  <si>
    <r>
      <t xml:space="preserve">Inversiones - Maquinaria y Equipo </t>
    </r>
    <r>
      <rPr>
        <i/>
        <sz val="10"/>
        <color theme="0"/>
        <rFont val="Arial"/>
        <family val="2"/>
      </rPr>
      <t>(equipo y mobiliario de oficina, equipo informático, automóviles)</t>
    </r>
  </si>
  <si>
    <t>DETALLE</t>
  </si>
  <si>
    <t>ASIGNADO MODIFICADO</t>
  </si>
  <si>
    <t>EJECUCIÓN PRESUPUESTARIA</t>
  </si>
  <si>
    <t>SALDOS DE CONTRATO POR EJECUTAR</t>
  </si>
  <si>
    <t>SALDO DEL ASIGNADO MODIFICADO</t>
  </si>
  <si>
    <t>PAGADO</t>
  </si>
  <si>
    <t>POR PAGAR A LA FECHA</t>
  </si>
  <si>
    <t>EJECUCIÓN PRESUPUESTARIA MENSUAL</t>
  </si>
  <si>
    <t>PAGADO MENSUAL</t>
  </si>
  <si>
    <t>***** TOTAL</t>
  </si>
  <si>
    <t>**    0  FUNCIONAMIENTO</t>
  </si>
  <si>
    <t>*     0  SERVICIOS PERSONALES</t>
  </si>
  <si>
    <t xml:space="preserve">      001  PERSONAL FIJO</t>
  </si>
  <si>
    <t xml:space="preserve">      002  PERSONAL TRANSITORIO</t>
  </si>
  <si>
    <t xml:space="preserve">      030  GASTOS DE REPRESENTACIÓN FIJOS</t>
  </si>
  <si>
    <t xml:space="preserve">      050  XIII MES</t>
  </si>
  <si>
    <t xml:space="preserve">      071  CUOTA PATRONAL DE SEGURO SOCIAL</t>
  </si>
  <si>
    <t xml:space="preserve">      072  CUOTA PATRONAL DE SEGURO EDUCATIVO</t>
  </si>
  <si>
    <t xml:space="preserve">      073  CUOTA PATRONAL DE RIESGO PROFESIONAL</t>
  </si>
  <si>
    <t xml:space="preserve">      074  CUOTA PATRONAL PARA EL FONDO COMPLEMENTARIO</t>
  </si>
  <si>
    <t xml:space="preserve">      099  CONTRIBUCIONES A LA SEGURIDAD SOCIAL</t>
  </si>
  <si>
    <t>*     1  SERVICIOS NO PERSONALES</t>
  </si>
  <si>
    <t xml:space="preserve">      101  DE EDIFICIOS Y LOCALES</t>
  </si>
  <si>
    <t xml:space="preserve">      103  DE EQUIPO DE OFICINA</t>
  </si>
  <si>
    <t xml:space="preserve">      109  OTROS ALQUILERES</t>
  </si>
  <si>
    <t xml:space="preserve">      111  AGUA</t>
  </si>
  <si>
    <t xml:space="preserve">      112  ASEO</t>
  </si>
  <si>
    <t xml:space="preserve">      114  ENERGÍA ELÉCTRICA</t>
  </si>
  <si>
    <t xml:space="preserve">      115  TELECOMUNICACIONES</t>
  </si>
  <si>
    <t xml:space="preserve">      116  SERVICIO DE TRANSMISIÓN DE DATOS</t>
  </si>
  <si>
    <t xml:space="preserve">      117  SERVICIO DE TELEFONÍA CELULAR</t>
  </si>
  <si>
    <t xml:space="preserve">      120  IMPRESIÓN, ENCUADERNACIÓN Y OTROS</t>
  </si>
  <si>
    <t xml:space="preserve">      131  ANUNCIOS Y AVISOS</t>
  </si>
  <si>
    <t xml:space="preserve">      132  PROMOCIÓN Y PUBLICIDAD</t>
  </si>
  <si>
    <t xml:space="preserve">      141  VIÁTICOS DENTRO DEL PAÍS</t>
  </si>
  <si>
    <t xml:space="preserve">      151  TRANSPORTE DENTRO DEL PAÍS</t>
  </si>
  <si>
    <t xml:space="preserve">      152  TRANSPORTE DE O PARA EL EXTERIOR</t>
  </si>
  <si>
    <t xml:space="preserve">      154  TRANSPORTE DE BIENES</t>
  </si>
  <si>
    <t xml:space="preserve">      164  GASTOS DE SEGUROS</t>
  </si>
  <si>
    <t xml:space="preserve">      165  SERVICIOS COMERCIALES</t>
  </si>
  <si>
    <t xml:space="preserve">      169  OTROS SERVICIOS COMERCIALES Y FINANCIEROS</t>
  </si>
  <si>
    <t xml:space="preserve">      181  MANT. Y REP. DE EDIFICIOS</t>
  </si>
  <si>
    <t xml:space="preserve">      182  MANT. Y REP. DE MAQUINARIAS Y OTROS EQ.</t>
  </si>
  <si>
    <t xml:space="preserve">      183  MANT. Y REP.  DE MOBILIARIO</t>
  </si>
  <si>
    <t xml:space="preserve">      185  MANT. Y REP. DE EQUIPO DE COMPUTACIÓN</t>
  </si>
  <si>
    <t xml:space="preserve">      189  OTROS MANTENIMIENTOS Y REPARACIONES</t>
  </si>
  <si>
    <t>*     2  MATERIALES Y SUMINISTROS</t>
  </si>
  <si>
    <t xml:space="preserve">      201  ALIMENTOS PARA CONSUMO HUMANO</t>
  </si>
  <si>
    <t xml:space="preserve">      203  BEBIDAS</t>
  </si>
  <si>
    <t xml:space="preserve">      211  ACABADO TEXTIL</t>
  </si>
  <si>
    <t xml:space="preserve">      212  CALZADO</t>
  </si>
  <si>
    <t xml:space="preserve">      213  HILADOS Y TELAS</t>
  </si>
  <si>
    <t xml:space="preserve">      214  PRENDAS DE VESTIR</t>
  </si>
  <si>
    <t xml:space="preserve">      219  OTROS TEXTILES Y VESTUARIO</t>
  </si>
  <si>
    <t xml:space="preserve">      221  DIÉSEL</t>
  </si>
  <si>
    <t xml:space="preserve">      223  GASOLINA</t>
  </si>
  <si>
    <t xml:space="preserve">      224  LUBRICANTES</t>
  </si>
  <si>
    <t xml:space="preserve">      231  IMPRESOS</t>
  </si>
  <si>
    <t xml:space="preserve">      232  PAPELERÍA</t>
  </si>
  <si>
    <t xml:space="preserve">      239  OTROS PRODUCTOS DE PAPEL Y CARTÓN</t>
  </si>
  <si>
    <t xml:space="preserve">      242  INSECTICIDAS, FUMIGANTES Y OTROS</t>
  </si>
  <si>
    <t xml:space="preserve">      243  PINTURAS, COLORANTES Y TINTES</t>
  </si>
  <si>
    <t xml:space="preserve">      244  PRODUCTOS MEDICINALES Y FARMACÉUTICOS</t>
  </si>
  <si>
    <t xml:space="preserve">      249  OTROS PRODUCTOS QUÍMICOS</t>
  </si>
  <si>
    <t xml:space="preserve">      252  CEMENTO</t>
  </si>
  <si>
    <t xml:space="preserve">      253  MADERA</t>
  </si>
  <si>
    <t xml:space="preserve">      254  MATERIAL DE FONTANERÍA</t>
  </si>
  <si>
    <t xml:space="preserve">      255  MATERIAL ELÉCTRICO</t>
  </si>
  <si>
    <t xml:space="preserve">      259  OTROS MATERIALES DE CONSTRUCCIÓN</t>
  </si>
  <si>
    <t xml:space="preserve">      262  HERRAMIENTAS E INSTRUMENTOS</t>
  </si>
  <si>
    <t xml:space="preserve">      265  MATERIALES Y SUMINISTROS DE COMPUTACIÓN</t>
  </si>
  <si>
    <t xml:space="preserve">      269  OTROS PRODUCTOS VARIOS</t>
  </si>
  <si>
    <t xml:space="preserve">      271  ÚTILES DE COCINA Y COMEDOR</t>
  </si>
  <si>
    <t xml:space="preserve">      273  ÚTILES DE ASEO Y LIMPIEZA</t>
  </si>
  <si>
    <t xml:space="preserve">      275  ÚTILES Y MATERIALES DE OFICINA</t>
  </si>
  <si>
    <t xml:space="preserve">      279  OTROS ÚTILES Y MATERIALES</t>
  </si>
  <si>
    <t xml:space="preserve">      280  REPUESTOS</t>
  </si>
  <si>
    <t>*     6  TRANSFERENCIAS CORRIENTES</t>
  </si>
  <si>
    <t xml:space="preserve">      612  INDEMNIZACIONES LABORALES</t>
  </si>
  <si>
    <t xml:space="preserve">      624  CAPACITACIÓN Y ESTUDIOS</t>
  </si>
  <si>
    <t xml:space="preserve">      639  OTRAS SIN FINES DE LUCRO</t>
  </si>
  <si>
    <t>*     9  ASIGNACIONES GLOBALES</t>
  </si>
  <si>
    <t xml:space="preserve">      990  OTRAS ASIGNACIONES GLOBALES</t>
  </si>
  <si>
    <t>**    1  INVERSIÓN</t>
  </si>
  <si>
    <t xml:space="preserve">      301  MAQUINARIA Y EQUIPO DE COMUNICACIONES</t>
  </si>
  <si>
    <t xml:space="preserve">      314  TERRESTRE</t>
  </si>
  <si>
    <t xml:space="preserve">      340  EQUIPO DE OFICINA</t>
  </si>
  <si>
    <t xml:space="preserve">      380  EQUIPO DE COMPUTACIÓN</t>
  </si>
  <si>
    <t xml:space="preserve">      396  MOBILIARIO DE OFICINA</t>
  </si>
  <si>
    <t>*     3  MAQUINARIAA, EQUIPO Y SEMOVIENTE</t>
  </si>
  <si>
    <t xml:space="preserve">      095  SOBRETIEMPO</t>
  </si>
  <si>
    <t xml:space="preserve">      192  SERVICIOS BÁSICOS</t>
  </si>
  <si>
    <t xml:space="preserve">      193  IMPRESIÓN, ENCUADERNACIÓN Y OTROS</t>
  </si>
  <si>
    <t xml:space="preserve">      195  VIÁTICOS</t>
  </si>
  <si>
    <t xml:space="preserve">      196  TRANSPORTE DE PERSONAS Y BIENES</t>
  </si>
  <si>
    <t xml:space="preserve">      197  SERVICIOS COMERCIALES Y FINANCIEROS</t>
  </si>
  <si>
    <t xml:space="preserve">      199  MANTENIMIENTO Y REPARACIÓN</t>
  </si>
  <si>
    <t xml:space="preserve">      291  ALIMENTOS Y BEBIDAS</t>
  </si>
  <si>
    <t xml:space="preserve">      293  COMBUSTIBLES Y LUBRICANTES</t>
  </si>
  <si>
    <t xml:space="preserve">      295  PRODUCTOS QUÍMICOS Y CONEXOS</t>
  </si>
  <si>
    <t xml:space="preserve">      299  REPUESTOS</t>
  </si>
  <si>
    <t xml:space="preserve">      091  SUELDOS</t>
  </si>
  <si>
    <t xml:space="preserve">      370  MAQUINARIA Y EQUIPOS VARIOS</t>
  </si>
  <si>
    <t xml:space="preserve">      040  SOBRETIEMPO</t>
  </si>
  <si>
    <t xml:space="preserve">      096  XIII MES</t>
  </si>
  <si>
    <t xml:space="preserve">      350  MOBILIARIO</t>
  </si>
  <si>
    <t xml:space="preserve">      391  MAQUINARIA Y EQUIPO DE PRODUCCION</t>
  </si>
  <si>
    <t>DEVENGADOS ACUMULADOS</t>
  </si>
  <si>
    <t xml:space="preserve">      191  ALQUILERES</t>
  </si>
  <si>
    <t xml:space="preserve">      256  MATERIAL METALICO</t>
  </si>
  <si>
    <t xml:space="preserve">      113  CORREO</t>
  </si>
  <si>
    <t xml:space="preserve">      142  VIÁTICOS AL EXTERIOR</t>
  </si>
  <si>
    <t xml:space="preserve">      143  VIÁTICOS A OTRAS PERSONAS</t>
  </si>
  <si>
    <t xml:space="preserve">      153  TRANSPORTE DE OTRAS PERSONAS</t>
  </si>
  <si>
    <t xml:space="preserve">      162  COMISIONES Y GASTOS BANCARIOS</t>
  </si>
  <si>
    <t xml:space="preserve">      229  OTROS LUBRICANTES</t>
  </si>
  <si>
    <t xml:space="preserve">      257  PIEDRA Y ARENA</t>
  </si>
  <si>
    <t xml:space="preserve">      263  MATERIAL Y ARTICULOS DE SEGURIDAD</t>
  </si>
  <si>
    <t xml:space="preserve">      665  CUOTAS A OTROS ORGANISMOS</t>
  </si>
  <si>
    <t xml:space="preserve">      320  EQUIPO EDUCACIONAL Y RECREATIVO</t>
  </si>
  <si>
    <t xml:space="preserve">      294  PRODUCTOS DE PAPEL Y CARTÓN</t>
  </si>
  <si>
    <t xml:space="preserve">      399  EQUIPO DE COMPUTACIÓN</t>
  </si>
  <si>
    <t>CUADRO PORCENTUAL DE EJECUCIÓN AL 30 DE JUNIO DE 2022</t>
  </si>
  <si>
    <t>PRÓXIMA ACTUALIZACIÓN 31 DE JULIO DE 2022</t>
  </si>
  <si>
    <t xml:space="preserve">      094  GASTOS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</si>
</sst>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&quot; &quot;"/>
    <numFmt numFmtId="165" formatCode="#,##0;\-#,##0;&quot; &quot;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CC"/>
      <name val="Arial"/>
      <family val="2"/>
    </font>
    <font>
      <sz val="10"/>
      <color rgb="FF0000CC"/>
      <name val="Arial"/>
      <family val="2"/>
    </font>
    <font>
      <b/>
      <u/>
      <sz val="10"/>
      <color rgb="FFFF0000"/>
      <name val="Arial"/>
      <family val="2"/>
    </font>
    <font>
      <b/>
      <sz val="10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00CC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double"/>
      <sz val="12"/>
      <name val="Times New Roman"/>
      <family val="1"/>
    </font>
    <font>
      <b/>
      <u/>
      <sz val="12"/>
      <name val="Times New Roman"/>
      <family val="1"/>
    </font>
    <font>
      <i/>
      <sz val="12"/>
      <name val="Times New Roman"/>
      <family val="1"/>
    </font>
    <font>
      <u/>
      <sz val="12"/>
      <name val="Times New Roman"/>
      <family val="1"/>
    </font>
    <font>
      <sz val="12"/>
      <color rgb="FF0000CC"/>
      <name val="Times New Roman"/>
      <family val="1"/>
    </font>
    <font>
      <b/>
      <sz val="12"/>
      <color rgb="FF0000CC"/>
      <name val="Times New Roman"/>
      <family val="1"/>
    </font>
    <font>
      <u/>
      <sz val="12"/>
      <color rgb="FF0000CC"/>
      <name val="Times New Roman"/>
      <family val="1"/>
    </font>
    <font>
      <i/>
      <sz val="10"/>
      <color theme="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0"/>
      <color rgb="FFFF0000"/>
      <name val="Arial"/>
      <family val="2"/>
    </font>
    <font>
      <b/>
      <sz val="12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D519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0" fillId="0" borderId="0" xfId="0" applyBorder="1"/>
    <xf numFmtId="0" fontId="2" fillId="0" borderId="0" xfId="2" applyFont="1" applyBorder="1" applyAlignment="1">
      <alignment horizontal="left"/>
    </xf>
    <xf numFmtId="0" fontId="2" fillId="0" borderId="0" xfId="2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0" fillId="2" borderId="0" xfId="0" applyFill="1"/>
    <xf numFmtId="0" fontId="6" fillId="0" borderId="0" xfId="0" applyFont="1"/>
    <xf numFmtId="0" fontId="5" fillId="2" borderId="0" xfId="0" applyFont="1" applyFill="1"/>
    <xf numFmtId="0" fontId="6" fillId="2" borderId="0" xfId="0" applyFont="1" applyFill="1"/>
    <xf numFmtId="0" fontId="7" fillId="0" borderId="0" xfId="0" applyFont="1"/>
    <xf numFmtId="0" fontId="7" fillId="2" borderId="0" xfId="0" applyFont="1" applyFill="1"/>
    <xf numFmtId="0" fontId="4" fillId="0" borderId="0" xfId="2" applyFont="1" applyBorder="1" applyAlignment="1">
      <alignment horizontal="left"/>
    </xf>
    <xf numFmtId="4" fontId="5" fillId="0" borderId="0" xfId="2" applyNumberFormat="1" applyFont="1" applyBorder="1" applyAlignment="1">
      <alignment horizontal="right"/>
    </xf>
    <xf numFmtId="2" fontId="5" fillId="0" borderId="0" xfId="0" applyNumberFormat="1" applyFont="1"/>
    <xf numFmtId="0" fontId="4" fillId="2" borderId="0" xfId="0" applyFont="1" applyFill="1"/>
    <xf numFmtId="0" fontId="4" fillId="2" borderId="0" xfId="2" applyFont="1" applyFill="1" applyBorder="1" applyAlignment="1">
      <alignment horizontal="left"/>
    </xf>
    <xf numFmtId="0" fontId="5" fillId="2" borderId="0" xfId="2" applyFont="1" applyFill="1" applyBorder="1"/>
    <xf numFmtId="4" fontId="5" fillId="0" borderId="0" xfId="0" applyNumberFormat="1" applyFont="1"/>
    <xf numFmtId="4" fontId="2" fillId="0" borderId="0" xfId="0" applyNumberFormat="1" applyFont="1"/>
    <xf numFmtId="4" fontId="10" fillId="0" borderId="0" xfId="2" applyNumberFormat="1" applyFont="1" applyFill="1" applyBorder="1" applyAlignment="1">
      <alignment horizontal="right"/>
    </xf>
    <xf numFmtId="0" fontId="8" fillId="0" borderId="0" xfId="2" applyFont="1" applyBorder="1" applyAlignment="1">
      <alignment horizontal="left" vertical="center"/>
    </xf>
    <xf numFmtId="0" fontId="8" fillId="0" borderId="0" xfId="2" applyFont="1" applyBorder="1" applyAlignment="1">
      <alignment horizontal="center"/>
    </xf>
    <xf numFmtId="0" fontId="9" fillId="0" borderId="0" xfId="2" applyFont="1" applyBorder="1" applyAlignment="1"/>
    <xf numFmtId="0" fontId="11" fillId="2" borderId="0" xfId="2" applyFont="1" applyFill="1" applyBorder="1" applyAlignment="1"/>
    <xf numFmtId="0" fontId="12" fillId="2" borderId="0" xfId="2" applyFont="1" applyFill="1" applyAlignment="1"/>
    <xf numFmtId="0" fontId="14" fillId="2" borderId="0" xfId="2" applyFont="1" applyFill="1" applyAlignment="1">
      <alignment horizontal="center"/>
    </xf>
    <xf numFmtId="0" fontId="15" fillId="2" borderId="0" xfId="2" applyFont="1" applyFill="1" applyBorder="1"/>
    <xf numFmtId="0" fontId="15" fillId="2" borderId="5" xfId="2" applyFont="1" applyFill="1" applyBorder="1"/>
    <xf numFmtId="0" fontId="15" fillId="2" borderId="1" xfId="2" applyFont="1" applyFill="1" applyBorder="1"/>
    <xf numFmtId="0" fontId="14" fillId="2" borderId="5" xfId="2" applyFont="1" applyFill="1" applyBorder="1" applyAlignment="1">
      <alignment horizontal="center"/>
    </xf>
    <xf numFmtId="4" fontId="16" fillId="2" borderId="1" xfId="2" applyNumberFormat="1" applyFont="1" applyFill="1" applyBorder="1"/>
    <xf numFmtId="4" fontId="16" fillId="2" borderId="0" xfId="2" applyNumberFormat="1" applyFont="1" applyFill="1" applyBorder="1"/>
    <xf numFmtId="4" fontId="17" fillId="2" borderId="1" xfId="2" applyNumberFormat="1" applyFont="1" applyFill="1" applyBorder="1" applyAlignment="1">
      <alignment horizontal="right"/>
    </xf>
    <xf numFmtId="4" fontId="17" fillId="2" borderId="0" xfId="2" applyNumberFormat="1" applyFont="1" applyFill="1" applyBorder="1"/>
    <xf numFmtId="0" fontId="14" fillId="2" borderId="1" xfId="2" applyFont="1" applyFill="1" applyBorder="1" applyAlignment="1">
      <alignment horizontal="center"/>
    </xf>
    <xf numFmtId="4" fontId="15" fillId="2" borderId="1" xfId="2" applyNumberFormat="1" applyFont="1" applyFill="1" applyBorder="1" applyAlignment="1">
      <alignment horizontal="right"/>
    </xf>
    <xf numFmtId="0" fontId="14" fillId="2" borderId="5" xfId="2" applyFont="1" applyFill="1" applyBorder="1" applyAlignment="1">
      <alignment horizontal="left" vertical="center" wrapText="1"/>
    </xf>
    <xf numFmtId="4" fontId="15" fillId="2" borderId="1" xfId="2" applyNumberFormat="1" applyFont="1" applyFill="1" applyBorder="1" applyAlignment="1">
      <alignment horizontal="right" vertical="center"/>
    </xf>
    <xf numFmtId="4" fontId="15" fillId="2" borderId="0" xfId="2" applyNumberFormat="1" applyFont="1" applyFill="1" applyBorder="1" applyAlignment="1">
      <alignment vertical="center"/>
    </xf>
    <xf numFmtId="0" fontId="14" fillId="2" borderId="5" xfId="2" applyFont="1" applyFill="1" applyBorder="1" applyAlignment="1">
      <alignment horizontal="center" wrapText="1"/>
    </xf>
    <xf numFmtId="4" fontId="19" fillId="2" borderId="0" xfId="2" applyNumberFormat="1" applyFont="1" applyFill="1" applyBorder="1"/>
    <xf numFmtId="4" fontId="15" fillId="2" borderId="1" xfId="2" applyNumberFormat="1" applyFont="1" applyFill="1" applyBorder="1" applyAlignment="1">
      <alignment vertical="center"/>
    </xf>
    <xf numFmtId="0" fontId="21" fillId="2" borderId="7" xfId="2" applyFont="1" applyFill="1" applyBorder="1" applyAlignment="1">
      <alignment horizontal="center" wrapText="1"/>
    </xf>
    <xf numFmtId="0" fontId="21" fillId="2" borderId="8" xfId="2" applyFont="1" applyFill="1" applyBorder="1" applyAlignment="1">
      <alignment horizontal="center"/>
    </xf>
    <xf numFmtId="4" fontId="20" fillId="2" borderId="8" xfId="2" applyNumberFormat="1" applyFont="1" applyFill="1" applyBorder="1" applyAlignment="1">
      <alignment horizontal="right"/>
    </xf>
    <xf numFmtId="4" fontId="22" fillId="2" borderId="6" xfId="2" applyNumberFormat="1" applyFont="1" applyFill="1" applyBorder="1"/>
    <xf numFmtId="0" fontId="15" fillId="2" borderId="9" xfId="2" applyFont="1" applyFill="1" applyBorder="1"/>
    <xf numFmtId="0" fontId="4" fillId="2" borderId="0" xfId="2" applyFont="1" applyFill="1" applyBorder="1" applyAlignment="1">
      <alignment horizontal="left" vertical="center" wrapText="1"/>
    </xf>
    <xf numFmtId="0" fontId="15" fillId="2" borderId="10" xfId="2" applyFont="1" applyFill="1" applyBorder="1"/>
    <xf numFmtId="0" fontId="14" fillId="2" borderId="5" xfId="2" applyFont="1" applyFill="1" applyBorder="1" applyAlignment="1">
      <alignment horizontal="center" vertical="center"/>
    </xf>
    <xf numFmtId="1" fontId="14" fillId="2" borderId="5" xfId="2" applyNumberFormat="1" applyFont="1" applyFill="1" applyBorder="1" applyAlignment="1">
      <alignment horizontal="center" vertical="center"/>
    </xf>
    <xf numFmtId="0" fontId="15" fillId="2" borderId="5" xfId="2" applyFont="1" applyFill="1" applyBorder="1" applyAlignment="1">
      <alignment horizontal="center"/>
    </xf>
    <xf numFmtId="0" fontId="20" fillId="2" borderId="7" xfId="2" applyFont="1" applyFill="1" applyBorder="1"/>
    <xf numFmtId="0" fontId="14" fillId="2" borderId="0" xfId="2" applyFont="1" applyFill="1" applyAlignment="1">
      <alignment horizontal="center"/>
    </xf>
    <xf numFmtId="164" fontId="16" fillId="2" borderId="3" xfId="0" applyNumberFormat="1" applyFont="1" applyFill="1" applyBorder="1"/>
    <xf numFmtId="49" fontId="24" fillId="2" borderId="1" xfId="0" applyNumberFormat="1" applyFont="1" applyFill="1" applyBorder="1" applyAlignment="1">
      <alignment horizontal="center"/>
    </xf>
    <xf numFmtId="164" fontId="24" fillId="2" borderId="1" xfId="0" applyNumberFormat="1" applyFont="1" applyFill="1" applyBorder="1"/>
    <xf numFmtId="49" fontId="25" fillId="2" borderId="1" xfId="0" applyNumberFormat="1" applyFont="1" applyFill="1" applyBorder="1" applyAlignment="1">
      <alignment horizontal="left"/>
    </xf>
    <xf numFmtId="164" fontId="25" fillId="2" borderId="1" xfId="0" applyNumberFormat="1" applyFont="1" applyFill="1" applyBorder="1"/>
    <xf numFmtId="49" fontId="14" fillId="2" borderId="3" xfId="0" applyNumberFormat="1" applyFont="1" applyFill="1" applyBorder="1" applyAlignment="1">
      <alignment horizontal="center" vertical="center"/>
    </xf>
    <xf numFmtId="49" fontId="24" fillId="2" borderId="1" xfId="0" applyNumberFormat="1" applyFont="1" applyFill="1" applyBorder="1" applyAlignment="1">
      <alignment horizontal="left"/>
    </xf>
    <xf numFmtId="164" fontId="15" fillId="2" borderId="1" xfId="0" applyNumberFormat="1" applyFont="1" applyFill="1" applyBorder="1"/>
    <xf numFmtId="165" fontId="15" fillId="2" borderId="1" xfId="0" applyNumberFormat="1" applyFont="1" applyFill="1" applyBorder="1"/>
    <xf numFmtId="164" fontId="17" fillId="2" borderId="1" xfId="0" applyNumberFormat="1" applyFont="1" applyFill="1" applyBorder="1"/>
    <xf numFmtId="49" fontId="15" fillId="2" borderId="1" xfId="0" applyNumberFormat="1" applyFont="1" applyFill="1" applyBorder="1" applyAlignment="1">
      <alignment horizontal="left"/>
    </xf>
    <xf numFmtId="49" fontId="14" fillId="2" borderId="1" xfId="0" applyNumberFormat="1" applyFont="1" applyFill="1" applyBorder="1" applyAlignment="1">
      <alignment horizontal="left"/>
    </xf>
    <xf numFmtId="0" fontId="1" fillId="0" borderId="0" xfId="3"/>
    <xf numFmtId="0" fontId="7" fillId="0" borderId="0" xfId="3" applyFont="1"/>
    <xf numFmtId="0" fontId="7" fillId="2" borderId="0" xfId="3" applyFont="1" applyFill="1"/>
    <xf numFmtId="0" fontId="6" fillId="0" borderId="0" xfId="3" applyFont="1"/>
    <xf numFmtId="0" fontId="5" fillId="2" borderId="0" xfId="3" applyFont="1" applyFill="1"/>
    <xf numFmtId="0" fontId="14" fillId="2" borderId="0" xfId="2" applyFont="1" applyFill="1" applyAlignment="1">
      <alignment horizontal="center"/>
    </xf>
    <xf numFmtId="0" fontId="5" fillId="0" borderId="0" xfId="3" applyFont="1"/>
    <xf numFmtId="0" fontId="5" fillId="2" borderId="0" xfId="2" applyFont="1" applyFill="1" applyBorder="1" applyAlignment="1">
      <alignment horizontal="left" vertical="center"/>
    </xf>
    <xf numFmtId="4" fontId="5" fillId="2" borderId="0" xfId="3" applyNumberFormat="1" applyFont="1" applyFill="1"/>
    <xf numFmtId="0" fontId="5" fillId="2" borderId="0" xfId="2" applyFont="1" applyFill="1" applyBorder="1" applyAlignment="1">
      <alignment horizontal="left" vertical="center" wrapText="1"/>
    </xf>
    <xf numFmtId="4" fontId="26" fillId="2" borderId="0" xfId="2" applyNumberFormat="1" applyFont="1" applyFill="1" applyBorder="1" applyAlignment="1">
      <alignment horizontal="right" vertical="center"/>
    </xf>
    <xf numFmtId="49" fontId="25" fillId="2" borderId="15" xfId="0" applyNumberFormat="1" applyFont="1" applyFill="1" applyBorder="1" applyAlignment="1">
      <alignment horizontal="left"/>
    </xf>
    <xf numFmtId="164" fontId="17" fillId="2" borderId="5" xfId="0" applyNumberFormat="1" applyFont="1" applyFill="1" applyBorder="1"/>
    <xf numFmtId="164" fontId="25" fillId="2" borderId="5" xfId="0" applyNumberFormat="1" applyFont="1" applyFill="1" applyBorder="1"/>
    <xf numFmtId="164" fontId="15" fillId="2" borderId="5" xfId="0" applyNumberFormat="1" applyFont="1" applyFill="1" applyBorder="1"/>
    <xf numFmtId="165" fontId="15" fillId="2" borderId="5" xfId="0" applyNumberFormat="1" applyFont="1" applyFill="1" applyBorder="1"/>
    <xf numFmtId="164" fontId="24" fillId="2" borderId="5" xfId="0" applyNumberFormat="1" applyFont="1" applyFill="1" applyBorder="1"/>
    <xf numFmtId="49" fontId="24" fillId="2" borderId="9" xfId="0" applyNumberFormat="1" applyFont="1" applyFill="1" applyBorder="1" applyAlignment="1">
      <alignment horizontal="center" vertical="center"/>
    </xf>
    <xf numFmtId="164" fontId="17" fillId="2" borderId="9" xfId="0" applyNumberFormat="1" applyFont="1" applyFill="1" applyBorder="1"/>
    <xf numFmtId="0" fontId="27" fillId="2" borderId="0" xfId="2" applyFont="1" applyFill="1" applyBorder="1" applyAlignment="1">
      <alignment horizontal="left" vertical="center" wrapText="1"/>
    </xf>
    <xf numFmtId="4" fontId="7" fillId="2" borderId="0" xfId="2" applyNumberFormat="1" applyFont="1" applyFill="1" applyBorder="1" applyAlignment="1">
      <alignment horizontal="right" vertical="center"/>
    </xf>
    <xf numFmtId="49" fontId="25" fillId="2" borderId="14" xfId="0" applyNumberFormat="1" applyFont="1" applyFill="1" applyBorder="1" applyAlignment="1">
      <alignment horizontal="left"/>
    </xf>
    <xf numFmtId="164" fontId="15" fillId="2" borderId="14" xfId="0" applyNumberFormat="1" applyFont="1" applyFill="1" applyBorder="1"/>
    <xf numFmtId="165" fontId="15" fillId="2" borderId="14" xfId="0" applyNumberFormat="1" applyFont="1" applyFill="1" applyBorder="1"/>
    <xf numFmtId="0" fontId="28" fillId="3" borderId="2" xfId="2" applyFont="1" applyFill="1" applyBorder="1" applyAlignment="1">
      <alignment horizontal="center" vertical="center" wrapText="1"/>
    </xf>
    <xf numFmtId="0" fontId="28" fillId="3" borderId="3" xfId="2" applyFont="1" applyFill="1" applyBorder="1" applyAlignment="1">
      <alignment horizontal="center" vertical="center" wrapText="1"/>
    </xf>
    <xf numFmtId="0" fontId="28" fillId="3" borderId="3" xfId="2" applyFont="1" applyFill="1" applyBorder="1" applyAlignment="1">
      <alignment horizontal="center" wrapText="1"/>
    </xf>
    <xf numFmtId="49" fontId="28" fillId="3" borderId="11" xfId="0" applyNumberFormat="1" applyFont="1" applyFill="1" applyBorder="1" applyAlignment="1">
      <alignment horizontal="center" vertical="center" wrapText="1"/>
    </xf>
    <xf numFmtId="0" fontId="28" fillId="3" borderId="12" xfId="0" applyFont="1" applyFill="1" applyBorder="1" applyAlignment="1">
      <alignment horizontal="center" vertical="center" wrapText="1"/>
    </xf>
    <xf numFmtId="0" fontId="28" fillId="3" borderId="13" xfId="0" applyFont="1" applyFill="1" applyBorder="1" applyAlignment="1">
      <alignment horizontal="center" vertical="center" wrapText="1"/>
    </xf>
    <xf numFmtId="0" fontId="14" fillId="2" borderId="0" xfId="2" applyFont="1" applyFill="1" applyAlignment="1">
      <alignment horizontal="center"/>
    </xf>
    <xf numFmtId="0" fontId="13" fillId="2" borderId="4" xfId="1" applyFont="1" applyFill="1" applyBorder="1" applyAlignment="1">
      <alignment horizontal="right" vertical="center"/>
    </xf>
    <xf numFmtId="0" fontId="14" fillId="2" borderId="0" xfId="0" applyFont="1" applyFill="1" applyAlignment="1">
      <alignment horizontal="right"/>
    </xf>
    <xf numFmtId="0" fontId="14" fillId="2" borderId="6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2 2" xfId="3"/>
    <cellStyle name="Normal_RESUMEN_1" xfId="2"/>
  </cellStyles>
  <dxfs count="0"/>
  <tableStyles count="0" defaultTableStyle="TableStyleMedium9" defaultPivotStyle="PivotStyleLight16"/>
  <colors>
    <mruColors>
      <color rgb="FF0D5197"/>
      <color rgb="FF3366FF"/>
      <color rgb="FF000000"/>
      <color rgb="FF1008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A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AUTORIDAD DE PROTECCION AL CONSUMIDOR Y DEFENSA DE LA COMPETENCIA </a:t>
            </a:r>
            <a:endParaRPr lang="es-ES" sz="120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A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DIRECCION DE ADMINISTRACIÓN Y FINANZAS</a:t>
            </a:r>
            <a:endParaRPr lang="es-ES" sz="120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A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DEPARTAMENTO DE PRESUESTO</a:t>
            </a:r>
            <a:endParaRPr lang="es-ES" sz="120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A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GRÁFICA DE LA EJECUCIÓN PRESUPUESTARIA AL 30 DE JUNIO DE 2022</a:t>
            </a:r>
            <a:endParaRPr lang="es-ES" sz="120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166422033485667"/>
          <c:y val="0.37935063946997821"/>
          <c:w val="0.73539073973483615"/>
          <c:h val="0.5461522940029897"/>
        </c:manualLayout>
      </c:layout>
      <c:pie3DChart>
        <c:varyColors val="1"/>
        <c:ser>
          <c:idx val="0"/>
          <c:order val="0"/>
          <c:explosion val="1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261-4BE7-A5AD-A7E13E160E1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261-4BE7-A5AD-A7E13E160E1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261-4BE7-A5AD-A7E13E160E1B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261-4BE7-A5AD-A7E13E160E1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261-4BE7-A5AD-A7E13E160E1B}"/>
              </c:ext>
            </c:extLst>
          </c:dPt>
          <c:dLbls>
            <c:dLbl>
              <c:idx val="0"/>
              <c:layout>
                <c:manualLayout>
                  <c:x val="0.20303465441317242"/>
                  <c:y val="-0.24261926032393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261-4BE7-A5AD-A7E13E160E1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769710894122151"/>
                  <c:y val="0.139382717477403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261-4BE7-A5AD-A7E13E160E1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30547530155083286"/>
                  <c:y val="-0.1189885001803395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261-4BE7-A5AD-A7E13E160E1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21598094964579742"/>
                  <c:y val="-0.1342291073890844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261-4BE7-A5AD-A7E13E160E1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41684080030633724"/>
                  <c:y val="-0.1050358823876686"/>
                </c:manualLayout>
              </c:layout>
              <c:tx>
                <c:rich>
                  <a:bodyPr/>
                  <a:lstStyle/>
                  <a:p>
                    <a:r>
                      <a:rPr lang="en-US" sz="1200" b="0" i="0" u="none" strike="noStrike" baseline="0"/>
                      <a:t>Transferencias Corrientes </a:t>
                    </a:r>
                    <a:r>
                      <a:rPr lang="en-US" sz="1200" b="0" i="1" u="none" strike="noStrike" baseline="0"/>
                      <a:t>(becas de estudio, donaciones, transferencias a instituciones públicas y organizaciones sin fines de lucro)</a:t>
                    </a:r>
                    <a:r>
                      <a:rPr lang="en-US" sz="1200" b="0" i="0" u="none" strike="noStrike" baseline="0"/>
                      <a:t> 23,175.00</a:t>
                    </a:r>
                    <a:endParaRPr lang="en-US" sz="120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261-4BE7-A5AD-A7E13E160E1B}"/>
                </c:ext>
                <c:ext xmlns:c15="http://schemas.microsoft.com/office/drawing/2012/chart" uri="{CE6537A1-D6FC-4f65-9D91-7224C49458BB}">
                  <c15:layout>
                    <c:manualLayout>
                      <c:w val="0.20242063947922651"/>
                      <c:h val="0.15421442485053449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5.9138043270151298E-2"/>
                  <c:y val="-0.1278964176498714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261-4BE7-A5AD-A7E13E160E1B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41737756078881849"/>
                  <c:y val="5.90366037458649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261-4BE7-A5AD-A7E13E160E1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s-PA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'GRAFICA JUNIO 2022'!$O$17:$O$23</c:f>
              <c:strCache>
                <c:ptCount val="7"/>
                <c:pt idx="0">
                  <c:v>Servicios Personales (sueldos, gastos de representación, XIII mes, contribuciones al Seguro Social)</c:v>
                </c:pt>
                <c:pt idx="1">
                  <c:v>Servicios No Personales (alquileres, agua, aseo, electricidad, telecomunicaciones, avisos, publicidad, viáticos dentro y fuera del país, transporte, mantenimiento y reparación de oficinas y equipos)</c:v>
                </c:pt>
                <c:pt idx="2">
                  <c:v>Materiales y Suministros (alimentos, uniformes, combustible, papelería, materiales de construcción, útiles de limpieza y de oficina)</c:v>
                </c:pt>
                <c:pt idx="3">
                  <c:v>Maquinaria y Equipo (equipo y mobiliario de oficina, equipo informático, automóviles)</c:v>
                </c:pt>
                <c:pt idx="4">
                  <c:v>Transferencias Corrientes (becas de estudio, donaciones, transferencias a instituciones públicas y organizaciones sin fines de lucro)</c:v>
                </c:pt>
                <c:pt idx="5">
                  <c:v>Otras Asignaciones Globales (fondos para emergencias, gastos imprevistos)</c:v>
                </c:pt>
                <c:pt idx="6">
                  <c:v>Inversiones - Maquinaria y Equipo (equipo y mobiliario de oficina, equipo informático, automóviles)</c:v>
                </c:pt>
              </c:strCache>
            </c:strRef>
          </c:cat>
          <c:val>
            <c:numRef>
              <c:f>'GRAFICA JUNIO 2022'!$P$17:$P$23</c:f>
              <c:numCache>
                <c:formatCode>#,##0.00</c:formatCode>
                <c:ptCount val="7"/>
                <c:pt idx="0">
                  <c:v>3388807</c:v>
                </c:pt>
                <c:pt idx="1">
                  <c:v>856670</c:v>
                </c:pt>
                <c:pt idx="2">
                  <c:v>139679</c:v>
                </c:pt>
                <c:pt idx="3">
                  <c:v>3579</c:v>
                </c:pt>
                <c:pt idx="4">
                  <c:v>23173</c:v>
                </c:pt>
                <c:pt idx="5">
                  <c:v>0</c:v>
                </c:pt>
                <c:pt idx="6">
                  <c:v>128283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B261-4BE7-A5AD-A7E13E160E1B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'GRAFICA JUNIO 2022'!$O$17:$O$23</c:f>
              <c:strCache>
                <c:ptCount val="7"/>
                <c:pt idx="0">
                  <c:v>Servicios Personales (sueldos, gastos de representación, XIII mes, contribuciones al Seguro Social)</c:v>
                </c:pt>
                <c:pt idx="1">
                  <c:v>Servicios No Personales (alquileres, agua, aseo, electricidad, telecomunicaciones, avisos, publicidad, viáticos dentro y fuera del país, transporte, mantenimiento y reparación de oficinas y equipos)</c:v>
                </c:pt>
                <c:pt idx="2">
                  <c:v>Materiales y Suministros (alimentos, uniformes, combustible, papelería, materiales de construcción, útiles de limpieza y de oficina)</c:v>
                </c:pt>
                <c:pt idx="3">
                  <c:v>Maquinaria y Equipo (equipo y mobiliario de oficina, equipo informático, automóviles)</c:v>
                </c:pt>
                <c:pt idx="4">
                  <c:v>Transferencias Corrientes (becas de estudio, donaciones, transferencias a instituciones públicas y organizaciones sin fines de lucro)</c:v>
                </c:pt>
                <c:pt idx="5">
                  <c:v>Otras Asignaciones Globales (fondos para emergencias, gastos imprevistos)</c:v>
                </c:pt>
                <c:pt idx="6">
                  <c:v>Inversiones - Maquinaria y Equipo (equipo y mobiliario de oficina, equipo informático, automóviles)</c:v>
                </c:pt>
              </c:strCache>
            </c:strRef>
          </c:cat>
          <c:val>
            <c:numRef>
              <c:f>'JUNIO 2022'!$F$11</c:f>
              <c:numCache>
                <c:formatCode>#,##0.00</c:formatCode>
                <c:ptCount val="1"/>
                <c:pt idx="0">
                  <c:v>4540191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000000000000022" l="0.70000000000000018" r="0.70000000000000018" t="0.75000000000000022" header="0.3000000000000001" footer="0.3000000000000001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169332</xdr:colOff>
      <xdr:row>0</xdr:row>
      <xdr:rowOff>29103</xdr:rowOff>
    </xdr:from>
    <xdr:to>
      <xdr:col>13</xdr:col>
      <xdr:colOff>709332</xdr:colOff>
      <xdr:row>38</xdr:row>
      <xdr:rowOff>94690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0.23561</cdr:x>
      <cdr:y>0.89214</cdr:y>
    </cdr:from>
    <cdr:to>
      <cdr:x>0.74517</cdr:x>
      <cdr:y>0.98133</cdr:y>
    </cdr:to>
    <cdr:sp macro="" textlink="">
      <cdr:nvSpPr>
        <cdr:cNvPr id="2" name="2 CuadroTexto"/>
        <cdr:cNvSpPr txBox="1"/>
      </cdr:nvSpPr>
      <cdr:spPr>
        <a:xfrm xmlns:a="http://schemas.openxmlformats.org/drawingml/2006/main">
          <a:off x="2461181" y="5938875"/>
          <a:ext cx="5322861" cy="59372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PA" sz="1200" b="1">
              <a:latin typeface="Times New Roman" panose="02020603050405020304" pitchFamily="18" charset="0"/>
              <a:cs typeface="Times New Roman" panose="02020603050405020304" pitchFamily="18" charset="0"/>
            </a:rPr>
            <a:t>EJECUCIÓN</a:t>
          </a:r>
          <a:r>
            <a:rPr lang="es-PA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PRESUPUESTARIA DE FUNCIONAMIENTO E INVERSIÓN</a:t>
          </a:r>
        </a:p>
        <a:p xmlns:a="http://schemas.openxmlformats.org/drawingml/2006/main">
          <a:pPr algn="ctr"/>
          <a:r>
            <a:rPr lang="es-PA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B/.4,540,191.00</a:t>
          </a:r>
        </a:p>
        <a:p xmlns:a="http://schemas.openxmlformats.org/drawingml/2006/main">
          <a:pPr algn="ctr"/>
          <a:r>
            <a:rPr lang="es-PA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80.58%</a:t>
          </a:r>
          <a:endParaRPr lang="es-PA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0.64599</cdr:x>
      <cdr:y>0.9283</cdr:y>
    </cdr:from>
    <cdr:to>
      <cdr:x>1</cdr:x>
      <cdr:y>1</cdr:y>
    </cdr:to>
    <cdr:sp macro="" textlink="">
      <cdr:nvSpPr>
        <cdr:cNvPr id="3" name="3 CuadroTexto"/>
        <cdr:cNvSpPr txBox="1"/>
      </cdr:nvSpPr>
      <cdr:spPr>
        <a:xfrm xmlns:a="http://schemas.openxmlformats.org/drawingml/2006/main">
          <a:off x="6748012" y="6179588"/>
          <a:ext cx="3697988" cy="47729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A" sz="1000" b="1">
              <a:latin typeface="Times New Roman" panose="02020603050405020304" pitchFamily="18" charset="0"/>
              <a:cs typeface="Times New Roman" panose="02020603050405020304" pitchFamily="18" charset="0"/>
            </a:rPr>
            <a:t>ACTUALIZADO AL 30</a:t>
          </a:r>
          <a:r>
            <a:rPr lang="es-PA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s-PA" sz="1000" b="1">
              <a:latin typeface="Times New Roman" panose="02020603050405020304" pitchFamily="18" charset="0"/>
              <a:cs typeface="Times New Roman" panose="02020603050405020304" pitchFamily="18" charset="0"/>
            </a:rPr>
            <a:t>DE JUNIO</a:t>
          </a:r>
          <a:r>
            <a:rPr lang="es-PA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s-PA" sz="1000" b="1">
              <a:latin typeface="Times New Roman" panose="02020603050405020304" pitchFamily="18" charset="0"/>
              <a:cs typeface="Times New Roman" panose="02020603050405020304" pitchFamily="18" charset="0"/>
            </a:rPr>
            <a:t>DE 2022</a:t>
          </a:r>
        </a:p>
        <a:p xmlns:a="http://schemas.openxmlformats.org/drawingml/2006/main">
          <a:r>
            <a:rPr lang="es-PA" sz="1000" b="1">
              <a:latin typeface="Times New Roman" panose="02020603050405020304" pitchFamily="18" charset="0"/>
              <a:cs typeface="Times New Roman" panose="02020603050405020304" pitchFamily="18" charset="0"/>
            </a:rPr>
            <a:t>PRÓXIMA</a:t>
          </a:r>
          <a:r>
            <a:rPr lang="es-PA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ACTUALIZACIÓN 31</a:t>
          </a:r>
          <a:r>
            <a:rPr lang="es-PA" sz="1000" b="1" baseline="0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s-PA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DE JULIO DE 2022</a:t>
          </a:r>
          <a:endParaRPr lang="es-PA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347117</xdr:colOff>
      <xdr:row>10</xdr:row>
      <xdr:rowOff>31715</xdr:rowOff>
    </xdr:to>
    <xdr:sp macro="" textlink="">
      <xdr:nvSpPr>
        <xdr:cNvPr id="2" name="EsriDoNotEdit"/>
        <xdr:cNvSpPr/>
      </xdr:nvSpPr>
      <xdr:spPr>
        <a:xfrm>
          <a:off x="0" y="0"/>
          <a:ext cx="796711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NO EDITAR </a:t>
          </a:r>
        </a:p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Solo para uso de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Módulo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Aspecto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opLeftCell="A23" zoomScaleNormal="100" workbookViewId="0">
      <selection activeCell="A31" sqref="A31:XFD31"/>
    </sheetView>
  </sheetViews>
  <sheetFormatPr baseColWidth="10" defaultRowHeight="12.75" x14ac:dyDescent="0.2"/>
  <cols>
    <col min="2" max="2" width="48.28515625" customWidth="1"/>
    <col min="3" max="3" width="16.85546875" customWidth="1"/>
    <col min="4" max="4" width="18" customWidth="1"/>
    <col min="5" max="5" width="16.85546875" customWidth="1"/>
    <col min="6" max="6" width="18.85546875" customWidth="1"/>
    <col min="7" max="7" width="17.85546875" customWidth="1"/>
    <col min="8" max="8" width="17.28515625" customWidth="1"/>
    <col min="9" max="9" width="9.28515625" customWidth="1"/>
    <col min="12" max="12" width="11.7109375" bestFit="1" customWidth="1"/>
  </cols>
  <sheetData>
    <row r="1" spans="1:12" ht="15.75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</row>
    <row r="2" spans="1:12" ht="15.75" x14ac:dyDescent="0.25">
      <c r="A2" s="97" t="s">
        <v>14</v>
      </c>
      <c r="B2" s="97"/>
      <c r="C2" s="97"/>
      <c r="D2" s="97"/>
      <c r="E2" s="97"/>
      <c r="F2" s="97"/>
      <c r="G2" s="97"/>
      <c r="H2" s="97"/>
      <c r="I2" s="97"/>
    </row>
    <row r="3" spans="1:12" ht="15.75" x14ac:dyDescent="0.25">
      <c r="A3" s="97" t="s">
        <v>1</v>
      </c>
      <c r="B3" s="97"/>
      <c r="C3" s="97"/>
      <c r="D3" s="97"/>
      <c r="E3" s="97"/>
      <c r="F3" s="97"/>
      <c r="G3" s="97"/>
      <c r="H3" s="97"/>
      <c r="I3" s="97"/>
    </row>
    <row r="4" spans="1:12" ht="15.75" x14ac:dyDescent="0.25">
      <c r="A4" s="97" t="s">
        <v>2</v>
      </c>
      <c r="B4" s="97"/>
      <c r="C4" s="97"/>
      <c r="D4" s="97"/>
      <c r="E4" s="97"/>
      <c r="F4" s="97"/>
      <c r="G4" s="97"/>
      <c r="H4" s="97"/>
      <c r="I4" s="97"/>
    </row>
    <row r="5" spans="1:12" ht="15.75" x14ac:dyDescent="0.25">
      <c r="A5" s="97" t="s">
        <v>159</v>
      </c>
      <c r="B5" s="97"/>
      <c r="C5" s="97"/>
      <c r="D5" s="97"/>
      <c r="E5" s="97"/>
      <c r="F5" s="97"/>
      <c r="G5" s="97"/>
      <c r="H5" s="97"/>
      <c r="I5" s="97"/>
    </row>
    <row r="6" spans="1:12" ht="6.75" customHeight="1" x14ac:dyDescent="0.25">
      <c r="A6" s="26"/>
      <c r="B6" s="26"/>
      <c r="C6" s="26"/>
      <c r="D6" s="26"/>
      <c r="E6" s="26"/>
      <c r="F6" s="26"/>
      <c r="G6" s="72"/>
      <c r="H6" s="26"/>
      <c r="I6" s="26"/>
    </row>
    <row r="7" spans="1:12" ht="15.75" x14ac:dyDescent="0.25">
      <c r="A7" s="26"/>
      <c r="B7" s="26"/>
      <c r="C7" s="26"/>
      <c r="D7" s="26"/>
      <c r="E7" s="99" t="s">
        <v>160</v>
      </c>
      <c r="F7" s="99"/>
      <c r="G7" s="99"/>
      <c r="H7" s="99"/>
      <c r="I7" s="99"/>
    </row>
    <row r="8" spans="1:12" ht="0.75" customHeight="1" x14ac:dyDescent="0.2">
      <c r="A8" s="24"/>
      <c r="B8" s="24"/>
      <c r="C8" s="24"/>
      <c r="D8" s="25"/>
      <c r="E8" s="98"/>
      <c r="F8" s="98"/>
      <c r="G8" s="98"/>
      <c r="H8" s="98"/>
      <c r="I8" s="98"/>
    </row>
    <row r="9" spans="1:12" ht="45" customHeight="1" x14ac:dyDescent="0.25">
      <c r="A9" s="91" t="s">
        <v>3</v>
      </c>
      <c r="B9" s="92" t="s">
        <v>4</v>
      </c>
      <c r="C9" s="92" t="s">
        <v>21</v>
      </c>
      <c r="D9" s="92" t="s">
        <v>23</v>
      </c>
      <c r="E9" s="92" t="s">
        <v>18</v>
      </c>
      <c r="F9" s="92" t="s">
        <v>19</v>
      </c>
      <c r="G9" s="92" t="s">
        <v>144</v>
      </c>
      <c r="H9" s="92" t="s">
        <v>20</v>
      </c>
      <c r="I9" s="93" t="s">
        <v>22</v>
      </c>
    </row>
    <row r="10" spans="1:12" ht="15.75" x14ac:dyDescent="0.25">
      <c r="A10" s="49"/>
      <c r="B10" s="28"/>
      <c r="C10" s="29"/>
      <c r="D10" s="29"/>
      <c r="E10" s="29"/>
      <c r="F10" s="29"/>
      <c r="G10" s="29"/>
      <c r="H10" s="47"/>
      <c r="I10" s="27"/>
    </row>
    <row r="11" spans="1:12" ht="15.75" x14ac:dyDescent="0.25">
      <c r="A11" s="28"/>
      <c r="B11" s="30" t="s">
        <v>5</v>
      </c>
      <c r="C11" s="31">
        <f t="shared" ref="C11:H11" si="0">SUM(C13+C27)</f>
        <v>9259047</v>
      </c>
      <c r="D11" s="31">
        <f t="shared" si="0"/>
        <v>9759047</v>
      </c>
      <c r="E11" s="31">
        <f t="shared" si="0"/>
        <v>5634559</v>
      </c>
      <c r="F11" s="31">
        <f t="shared" si="0"/>
        <v>4540191</v>
      </c>
      <c r="G11" s="31">
        <f t="shared" si="0"/>
        <v>4126309</v>
      </c>
      <c r="H11" s="31">
        <f t="shared" si="0"/>
        <v>3930015</v>
      </c>
      <c r="I11" s="32">
        <f>SUM(F11/E11)*100</f>
        <v>80.577574926449429</v>
      </c>
      <c r="L11" s="19"/>
    </row>
    <row r="12" spans="1:12" ht="15.75" x14ac:dyDescent="0.25">
      <c r="A12" s="28"/>
      <c r="B12" s="28"/>
      <c r="C12" s="29"/>
      <c r="D12" s="29"/>
      <c r="E12" s="29"/>
      <c r="F12" s="29"/>
      <c r="G12" s="29"/>
      <c r="H12" s="29"/>
      <c r="I12" s="32"/>
    </row>
    <row r="13" spans="1:12" ht="15.75" x14ac:dyDescent="0.25">
      <c r="A13" s="28"/>
      <c r="B13" s="30" t="s">
        <v>6</v>
      </c>
      <c r="C13" s="33">
        <f>+C15+C17+C19+C21+C23+C25</f>
        <v>9059702</v>
      </c>
      <c r="D13" s="33">
        <f>D15+D17+D19+D21+D23+D25</f>
        <v>9520556</v>
      </c>
      <c r="E13" s="33">
        <f>SUM(E15:E25)</f>
        <v>5408968</v>
      </c>
      <c r="F13" s="33">
        <f>F15+F17+F19+F21+F23+F25</f>
        <v>4411908</v>
      </c>
      <c r="G13" s="33">
        <f>G15+G17+G19+G21+G23+G25</f>
        <v>4093780</v>
      </c>
      <c r="H13" s="33">
        <f>H15+H17+H19+H21+H23+H25</f>
        <v>3900206</v>
      </c>
      <c r="I13" s="34">
        <f>SUM(F13/E13)*100</f>
        <v>81.566539125393234</v>
      </c>
    </row>
    <row r="14" spans="1:12" ht="13.5" customHeight="1" x14ac:dyDescent="0.25">
      <c r="A14" s="28"/>
      <c r="B14" s="30"/>
      <c r="C14" s="35"/>
      <c r="D14" s="36"/>
      <c r="E14" s="36"/>
      <c r="F14" s="36"/>
      <c r="G14" s="36"/>
      <c r="H14" s="36"/>
      <c r="I14" s="32"/>
    </row>
    <row r="15" spans="1:12" ht="45.75" customHeight="1" x14ac:dyDescent="0.2">
      <c r="A15" s="50">
        <v>0</v>
      </c>
      <c r="B15" s="37" t="s">
        <v>24</v>
      </c>
      <c r="C15" s="38">
        <v>7390378</v>
      </c>
      <c r="D15" s="38">
        <v>7387778</v>
      </c>
      <c r="E15" s="38">
        <v>3715698</v>
      </c>
      <c r="F15" s="38">
        <v>3388807</v>
      </c>
      <c r="G15" s="38">
        <v>3388807</v>
      </c>
      <c r="H15" s="38">
        <v>3258742</v>
      </c>
      <c r="I15" s="39">
        <f>(F15/E15)*100</f>
        <v>91.202433566990649</v>
      </c>
      <c r="J15" s="1"/>
      <c r="K15" s="2"/>
    </row>
    <row r="16" spans="1:12" ht="10.5" customHeight="1" x14ac:dyDescent="0.25">
      <c r="A16" s="28"/>
      <c r="B16" s="40"/>
      <c r="C16" s="35"/>
      <c r="D16" s="35"/>
      <c r="E16" s="35"/>
      <c r="F16" s="36"/>
      <c r="G16" s="36"/>
      <c r="H16" s="36"/>
      <c r="I16" s="41"/>
      <c r="J16" s="1"/>
      <c r="K16" s="3"/>
    </row>
    <row r="17" spans="1:11" ht="78" customHeight="1" x14ac:dyDescent="0.2">
      <c r="A17" s="51">
        <v>1</v>
      </c>
      <c r="B17" s="37" t="s">
        <v>25</v>
      </c>
      <c r="C17" s="42">
        <v>1375615</v>
      </c>
      <c r="D17" s="42">
        <v>1786839</v>
      </c>
      <c r="E17" s="42">
        <v>1407041</v>
      </c>
      <c r="F17" s="38">
        <v>856670</v>
      </c>
      <c r="G17" s="38">
        <v>576494</v>
      </c>
      <c r="H17" s="38">
        <v>525391</v>
      </c>
      <c r="I17" s="39">
        <f>F17/E17*100</f>
        <v>60.884508695908643</v>
      </c>
      <c r="J17" s="1"/>
      <c r="K17" s="2"/>
    </row>
    <row r="18" spans="1:11" ht="11.25" customHeight="1" x14ac:dyDescent="0.25">
      <c r="A18" s="28"/>
      <c r="B18" s="40"/>
      <c r="C18" s="35"/>
      <c r="D18" s="35"/>
      <c r="E18" s="35"/>
      <c r="F18" s="36"/>
      <c r="G18" s="36"/>
      <c r="H18" s="36"/>
      <c r="I18" s="41"/>
      <c r="J18" s="1"/>
      <c r="K18" s="3"/>
    </row>
    <row r="19" spans="1:11" ht="47.25" x14ac:dyDescent="0.2">
      <c r="A19" s="51">
        <v>2</v>
      </c>
      <c r="B19" s="37" t="s">
        <v>26</v>
      </c>
      <c r="C19" s="42">
        <v>230875</v>
      </c>
      <c r="D19" s="42">
        <v>280211</v>
      </c>
      <c r="E19" s="42">
        <v>236104</v>
      </c>
      <c r="F19" s="38">
        <v>139679</v>
      </c>
      <c r="G19" s="38">
        <v>106110</v>
      </c>
      <c r="H19" s="38">
        <v>93704</v>
      </c>
      <c r="I19" s="39">
        <f>F19/E19*100</f>
        <v>59.159946464269986</v>
      </c>
      <c r="J19" s="1"/>
      <c r="K19" s="2"/>
    </row>
    <row r="20" spans="1:11" ht="12.95" customHeight="1" x14ac:dyDescent="0.25">
      <c r="A20" s="28"/>
      <c r="B20" s="40"/>
      <c r="C20" s="35"/>
      <c r="D20" s="35"/>
      <c r="E20" s="35"/>
      <c r="F20" s="36"/>
      <c r="G20" s="36"/>
      <c r="H20" s="36"/>
      <c r="I20" s="39"/>
      <c r="J20" s="1"/>
      <c r="K20" s="3"/>
    </row>
    <row r="21" spans="1:11" ht="31.5" x14ac:dyDescent="0.2">
      <c r="A21" s="51">
        <v>3</v>
      </c>
      <c r="B21" s="37" t="s">
        <v>27</v>
      </c>
      <c r="C21" s="42">
        <v>0</v>
      </c>
      <c r="D21" s="42">
        <v>9037</v>
      </c>
      <c r="E21" s="42">
        <v>9037</v>
      </c>
      <c r="F21" s="38">
        <v>3579</v>
      </c>
      <c r="G21" s="38">
        <v>846</v>
      </c>
      <c r="H21" s="38">
        <v>846</v>
      </c>
      <c r="I21" s="39">
        <v>0</v>
      </c>
      <c r="J21" s="1"/>
      <c r="K21" s="2"/>
    </row>
    <row r="22" spans="1:11" ht="12.95" customHeight="1" x14ac:dyDescent="0.25">
      <c r="A22" s="28"/>
      <c r="B22" s="40"/>
      <c r="C22" s="35"/>
      <c r="D22" s="35"/>
      <c r="E22" s="35"/>
      <c r="F22" s="36"/>
      <c r="G22" s="36"/>
      <c r="H22" s="36"/>
      <c r="I22" s="39"/>
      <c r="J22" s="1"/>
      <c r="K22" s="3"/>
    </row>
    <row r="23" spans="1:11" ht="78.75" x14ac:dyDescent="0.2">
      <c r="A23" s="51">
        <v>6</v>
      </c>
      <c r="B23" s="37" t="s">
        <v>28</v>
      </c>
      <c r="C23" s="42">
        <v>62834</v>
      </c>
      <c r="D23" s="42">
        <v>56691</v>
      </c>
      <c r="E23" s="42">
        <v>41088</v>
      </c>
      <c r="F23" s="38">
        <v>23173</v>
      </c>
      <c r="G23" s="38">
        <v>21523</v>
      </c>
      <c r="H23" s="38">
        <v>21523</v>
      </c>
      <c r="I23" s="39">
        <f>F23/E23*100</f>
        <v>56.398461838006227</v>
      </c>
      <c r="J23" s="1"/>
      <c r="K23" s="2"/>
    </row>
    <row r="24" spans="1:11" ht="12.95" customHeight="1" x14ac:dyDescent="0.25">
      <c r="A24" s="28"/>
      <c r="B24" s="40"/>
      <c r="C24" s="35"/>
      <c r="D24" s="35"/>
      <c r="E24" s="35"/>
      <c r="F24" s="36"/>
      <c r="G24" s="36"/>
      <c r="H24" s="36"/>
      <c r="I24" s="41"/>
      <c r="J24" s="1"/>
      <c r="K24" s="3"/>
    </row>
    <row r="25" spans="1:11" ht="31.5" x14ac:dyDescent="0.2">
      <c r="A25" s="51">
        <v>9</v>
      </c>
      <c r="B25" s="37" t="s">
        <v>29</v>
      </c>
      <c r="C25" s="42">
        <v>0</v>
      </c>
      <c r="D25" s="42">
        <v>0</v>
      </c>
      <c r="E25" s="38">
        <v>0</v>
      </c>
      <c r="F25" s="38">
        <v>0</v>
      </c>
      <c r="G25" s="38">
        <v>0</v>
      </c>
      <c r="H25" s="38">
        <v>0</v>
      </c>
      <c r="I25" s="39">
        <v>0</v>
      </c>
      <c r="J25" s="1"/>
      <c r="K25" s="2"/>
    </row>
    <row r="26" spans="1:11" ht="12.95" customHeight="1" x14ac:dyDescent="0.25">
      <c r="A26" s="28"/>
      <c r="B26" s="40"/>
      <c r="C26" s="35"/>
      <c r="D26" s="35"/>
      <c r="E26" s="35"/>
      <c r="F26" s="36"/>
      <c r="G26" s="36"/>
      <c r="H26" s="36"/>
      <c r="I26" s="41"/>
      <c r="J26" s="1"/>
      <c r="K26" s="3"/>
    </row>
    <row r="27" spans="1:11" ht="15.75" x14ac:dyDescent="0.25">
      <c r="A27" s="52"/>
      <c r="B27" s="40" t="s">
        <v>13</v>
      </c>
      <c r="C27" s="33">
        <f t="shared" ref="C27:H27" si="1">SUM(C28:C29)</f>
        <v>199345</v>
      </c>
      <c r="D27" s="33">
        <f t="shared" si="1"/>
        <v>238491</v>
      </c>
      <c r="E27" s="33">
        <f t="shared" si="1"/>
        <v>225591</v>
      </c>
      <c r="F27" s="33">
        <f t="shared" si="1"/>
        <v>128283</v>
      </c>
      <c r="G27" s="33">
        <f t="shared" si="1"/>
        <v>32529</v>
      </c>
      <c r="H27" s="33">
        <f t="shared" si="1"/>
        <v>29809</v>
      </c>
      <c r="I27" s="34">
        <f>F27/E27*100</f>
        <v>56.86530047741266</v>
      </c>
    </row>
    <row r="28" spans="1:11" ht="11.25" customHeight="1" x14ac:dyDescent="0.25">
      <c r="A28" s="28"/>
      <c r="B28" s="40"/>
      <c r="C28" s="35"/>
      <c r="D28" s="35"/>
      <c r="E28" s="35"/>
      <c r="F28" s="36"/>
      <c r="G28" s="36"/>
      <c r="H28" s="36"/>
      <c r="I28" s="41"/>
      <c r="J28" s="1"/>
      <c r="K28" s="3"/>
    </row>
    <row r="29" spans="1:11" ht="30" customHeight="1" x14ac:dyDescent="0.2">
      <c r="A29" s="50">
        <v>3</v>
      </c>
      <c r="B29" s="37" t="s">
        <v>27</v>
      </c>
      <c r="C29" s="38">
        <v>199345</v>
      </c>
      <c r="D29" s="38">
        <v>238491</v>
      </c>
      <c r="E29" s="38">
        <v>225591</v>
      </c>
      <c r="F29" s="38">
        <v>128283</v>
      </c>
      <c r="G29" s="38">
        <v>32529</v>
      </c>
      <c r="H29" s="38">
        <v>29809</v>
      </c>
      <c r="I29" s="39">
        <f>F29/E29*100</f>
        <v>56.86530047741266</v>
      </c>
    </row>
    <row r="30" spans="1:11" ht="12.95" customHeight="1" thickBot="1" x14ac:dyDescent="0.3">
      <c r="A30" s="53"/>
      <c r="B30" s="43"/>
      <c r="C30" s="44"/>
      <c r="D30" s="44"/>
      <c r="E30" s="44"/>
      <c r="F30" s="45"/>
      <c r="G30" s="45"/>
      <c r="H30" s="45"/>
      <c r="I30" s="46"/>
      <c r="J30" s="1"/>
      <c r="K30" s="3"/>
    </row>
    <row r="31" spans="1:11" x14ac:dyDescent="0.2">
      <c r="B31" s="6"/>
      <c r="C31" s="6"/>
      <c r="D31" s="6"/>
      <c r="E31" s="6"/>
      <c r="F31" s="6"/>
      <c r="G31" s="6"/>
      <c r="H31" s="6"/>
      <c r="I31" s="6"/>
      <c r="J31" s="6"/>
    </row>
    <row r="32" spans="1:1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x14ac:dyDescent="0.2">
      <c r="B33" s="6"/>
      <c r="C33" s="6"/>
      <c r="D33" s="6"/>
      <c r="E33" s="6"/>
      <c r="F33" s="6"/>
      <c r="G33" s="6"/>
      <c r="H33" s="6"/>
      <c r="I33" s="6"/>
      <c r="J33" s="6"/>
    </row>
    <row r="34" spans="1:10" x14ac:dyDescent="0.2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x14ac:dyDescent="0.2">
      <c r="A35" s="6"/>
      <c r="B35" s="6"/>
      <c r="C35" s="6"/>
      <c r="D35" s="6"/>
      <c r="E35" s="6"/>
      <c r="F35" s="6"/>
      <c r="G35" s="6"/>
      <c r="H35" s="6"/>
      <c r="I35" s="6"/>
      <c r="J35" s="6"/>
    </row>
    <row r="37" spans="1:10" x14ac:dyDescent="0.2">
      <c r="B37" s="4" t="s">
        <v>15</v>
      </c>
      <c r="C37" s="4"/>
      <c r="D37" s="5"/>
    </row>
    <row r="38" spans="1:10" x14ac:dyDescent="0.2">
      <c r="B38" s="5"/>
      <c r="C38" s="5"/>
      <c r="D38" s="5"/>
    </row>
    <row r="39" spans="1:10" x14ac:dyDescent="0.2">
      <c r="B39" s="5"/>
      <c r="C39" s="5"/>
      <c r="D39" s="5"/>
    </row>
    <row r="40" spans="1:10" x14ac:dyDescent="0.2">
      <c r="A40" s="10"/>
      <c r="B40" s="12" t="s">
        <v>7</v>
      </c>
      <c r="C40" s="12" t="s">
        <v>7</v>
      </c>
      <c r="D40" s="13">
        <f>F15</f>
        <v>3388807</v>
      </c>
      <c r="E40" s="14">
        <f>SUM(D40/D47)*100</f>
        <v>74.640185842401792</v>
      </c>
    </row>
    <row r="41" spans="1:10" x14ac:dyDescent="0.2">
      <c r="A41" s="10"/>
      <c r="B41" s="12" t="s">
        <v>8</v>
      </c>
      <c r="C41" s="12" t="s">
        <v>8</v>
      </c>
      <c r="D41" s="13">
        <f>F17</f>
        <v>856670</v>
      </c>
      <c r="E41" s="14">
        <f>SUM(D41/D47)*100</f>
        <v>18.868589449210397</v>
      </c>
    </row>
    <row r="42" spans="1:10" x14ac:dyDescent="0.2">
      <c r="A42" s="10"/>
      <c r="B42" s="12" t="s">
        <v>9</v>
      </c>
      <c r="C42" s="12" t="s">
        <v>9</v>
      </c>
      <c r="D42" s="13">
        <f>F19</f>
        <v>139679</v>
      </c>
      <c r="E42" s="14">
        <f>SUM(D42/D47)*100</f>
        <v>3.0765005260791893</v>
      </c>
    </row>
    <row r="43" spans="1:10" x14ac:dyDescent="0.2">
      <c r="A43" s="11"/>
      <c r="B43" s="15" t="s">
        <v>16</v>
      </c>
      <c r="C43" s="15" t="s">
        <v>16</v>
      </c>
      <c r="D43" s="13">
        <f>F27</f>
        <v>128283</v>
      </c>
      <c r="E43" s="14">
        <f>SUM(D43/D47)*100</f>
        <v>2.8254978700235296</v>
      </c>
      <c r="F43" s="7" t="s">
        <v>17</v>
      </c>
      <c r="G43" s="7"/>
      <c r="H43" s="7"/>
    </row>
    <row r="44" spans="1:10" x14ac:dyDescent="0.2">
      <c r="A44" s="11"/>
      <c r="B44" s="16" t="s">
        <v>10</v>
      </c>
      <c r="C44" s="16" t="s">
        <v>10</v>
      </c>
      <c r="D44" s="13">
        <f>F21</f>
        <v>3579</v>
      </c>
      <c r="E44" s="14">
        <f>SUM(D44/D47)*100</f>
        <v>7.8829282732818945E-2</v>
      </c>
      <c r="F44" s="7"/>
      <c r="G44" s="7"/>
      <c r="H44" s="7"/>
    </row>
    <row r="45" spans="1:10" x14ac:dyDescent="0.2">
      <c r="A45" s="11"/>
      <c r="B45" s="16" t="s">
        <v>11</v>
      </c>
      <c r="C45" s="16" t="s">
        <v>11</v>
      </c>
      <c r="D45" s="13">
        <f>F23</f>
        <v>23173</v>
      </c>
      <c r="E45" s="14">
        <f>SUM(D45/D47)*100</f>
        <v>0.51039702955228095</v>
      </c>
      <c r="F45" s="7"/>
      <c r="G45" s="7"/>
      <c r="H45" s="7"/>
    </row>
    <row r="46" spans="1:10" x14ac:dyDescent="0.2">
      <c r="A46" s="11"/>
      <c r="B46" s="16" t="s">
        <v>12</v>
      </c>
      <c r="C46" s="16" t="s">
        <v>12</v>
      </c>
      <c r="D46" s="13">
        <f>F25</f>
        <v>0</v>
      </c>
      <c r="E46" s="14">
        <f>SUM(D46/D47)*100</f>
        <v>0</v>
      </c>
      <c r="F46" s="7"/>
      <c r="G46" s="7"/>
      <c r="H46" s="7"/>
    </row>
    <row r="47" spans="1:10" x14ac:dyDescent="0.2">
      <c r="A47" s="11"/>
      <c r="B47" s="17"/>
      <c r="C47" s="17"/>
      <c r="D47" s="18">
        <f>SUM(D40:D46)</f>
        <v>4540191</v>
      </c>
      <c r="E47" s="14"/>
      <c r="F47" s="7"/>
      <c r="G47" s="7"/>
      <c r="H47" s="7"/>
    </row>
    <row r="48" spans="1:10" x14ac:dyDescent="0.2">
      <c r="A48" s="11"/>
      <c r="B48" s="11"/>
      <c r="C48" s="11"/>
      <c r="D48" s="10"/>
      <c r="E48" s="10"/>
      <c r="F48" s="7"/>
      <c r="G48" s="7"/>
      <c r="H48" s="7"/>
    </row>
    <row r="49" spans="1:8" x14ac:dyDescent="0.2">
      <c r="A49" s="11"/>
      <c r="B49" s="11"/>
      <c r="C49" s="11"/>
      <c r="D49" s="10"/>
      <c r="E49" s="10"/>
      <c r="F49" s="7"/>
      <c r="G49" s="7"/>
      <c r="H49" s="7"/>
    </row>
    <row r="50" spans="1:8" x14ac:dyDescent="0.2">
      <c r="A50" s="11"/>
      <c r="B50" s="11"/>
      <c r="C50" s="11"/>
      <c r="D50" s="10"/>
      <c r="E50" s="10"/>
      <c r="F50" s="7"/>
      <c r="G50" s="7"/>
      <c r="H50" s="7"/>
    </row>
    <row r="51" spans="1:8" x14ac:dyDescent="0.2">
      <c r="A51" s="11"/>
      <c r="B51" s="11"/>
      <c r="C51" s="11"/>
      <c r="D51" s="10"/>
      <c r="E51" s="10"/>
      <c r="F51" s="7"/>
      <c r="G51" s="7"/>
      <c r="H51" s="7"/>
    </row>
    <row r="52" spans="1:8" x14ac:dyDescent="0.2">
      <c r="A52" s="11"/>
      <c r="B52" s="11"/>
      <c r="C52" s="11"/>
      <c r="D52" s="10"/>
      <c r="E52" s="10"/>
      <c r="F52" s="7"/>
      <c r="G52" s="7"/>
      <c r="H52" s="7"/>
    </row>
    <row r="53" spans="1:8" x14ac:dyDescent="0.2">
      <c r="A53" s="11"/>
      <c r="B53" s="11"/>
      <c r="C53" s="11"/>
      <c r="D53" s="10"/>
      <c r="E53" s="10"/>
      <c r="F53" s="7"/>
      <c r="G53" s="7"/>
      <c r="H53" s="7"/>
    </row>
    <row r="54" spans="1:8" x14ac:dyDescent="0.2">
      <c r="A54" s="11"/>
      <c r="B54" s="11"/>
      <c r="C54" s="11"/>
      <c r="D54" s="10"/>
      <c r="E54" s="10"/>
      <c r="F54" s="7"/>
      <c r="G54" s="7"/>
      <c r="H54" s="7"/>
    </row>
    <row r="55" spans="1:8" x14ac:dyDescent="0.2">
      <c r="A55" s="11"/>
      <c r="B55" s="11"/>
      <c r="C55" s="11"/>
      <c r="D55" s="10"/>
      <c r="E55" s="10"/>
      <c r="F55" s="7"/>
      <c r="G55" s="7"/>
      <c r="H55" s="7"/>
    </row>
    <row r="56" spans="1:8" x14ac:dyDescent="0.2">
      <c r="A56" s="11"/>
      <c r="B56" s="11"/>
      <c r="C56" s="11"/>
      <c r="D56" s="10"/>
      <c r="E56" s="10"/>
      <c r="F56" s="7"/>
      <c r="G56" s="7"/>
      <c r="H56" s="7"/>
    </row>
    <row r="57" spans="1:8" x14ac:dyDescent="0.2">
      <c r="A57" s="11"/>
      <c r="B57" s="11"/>
      <c r="C57" s="11"/>
      <c r="D57" s="10"/>
      <c r="E57" s="10"/>
      <c r="F57" s="7"/>
      <c r="G57" s="7"/>
      <c r="H57" s="7"/>
    </row>
    <row r="58" spans="1:8" x14ac:dyDescent="0.2">
      <c r="A58" s="11"/>
      <c r="B58" s="11"/>
      <c r="C58" s="11"/>
      <c r="D58" s="10"/>
      <c r="E58" s="10"/>
      <c r="F58" s="7"/>
      <c r="G58" s="7"/>
      <c r="H58" s="7"/>
    </row>
    <row r="59" spans="1:8" x14ac:dyDescent="0.2">
      <c r="A59" s="11"/>
      <c r="B59" s="11"/>
      <c r="C59" s="11"/>
      <c r="D59" s="10"/>
      <c r="E59" s="10"/>
      <c r="F59" s="7"/>
      <c r="G59" s="7"/>
      <c r="H59" s="7"/>
    </row>
    <row r="60" spans="1:8" x14ac:dyDescent="0.2">
      <c r="A60" s="11"/>
      <c r="B60" s="11"/>
      <c r="C60" s="11"/>
      <c r="D60" s="10"/>
      <c r="E60" s="10"/>
      <c r="F60" s="7"/>
      <c r="G60" s="7"/>
      <c r="H60" s="7"/>
    </row>
    <row r="61" spans="1:8" x14ac:dyDescent="0.2">
      <c r="A61" s="11"/>
      <c r="B61" s="11"/>
      <c r="C61" s="11"/>
      <c r="D61" s="10"/>
      <c r="E61" s="10"/>
      <c r="F61" s="7"/>
      <c r="G61" s="7"/>
      <c r="H61" s="7"/>
    </row>
    <row r="62" spans="1:8" x14ac:dyDescent="0.2">
      <c r="A62" s="11"/>
      <c r="B62" s="11"/>
      <c r="C62" s="11"/>
      <c r="D62" s="10"/>
      <c r="E62" s="10"/>
      <c r="F62" s="7"/>
      <c r="G62" s="7"/>
      <c r="H62" s="7"/>
    </row>
    <row r="63" spans="1:8" x14ac:dyDescent="0.2">
      <c r="A63" s="8"/>
      <c r="B63" s="8"/>
      <c r="C63" s="8"/>
      <c r="D63" s="5"/>
      <c r="E63" s="7"/>
      <c r="F63" s="7"/>
      <c r="G63" s="7"/>
      <c r="H63" s="7"/>
    </row>
    <row r="64" spans="1:8" x14ac:dyDescent="0.2">
      <c r="A64" s="8"/>
      <c r="B64" s="8"/>
      <c r="C64" s="8"/>
      <c r="D64" s="5"/>
      <c r="E64" s="7"/>
      <c r="F64" s="7"/>
      <c r="G64" s="7"/>
      <c r="H64" s="7"/>
    </row>
    <row r="65" spans="1:8" x14ac:dyDescent="0.2">
      <c r="A65" s="8"/>
      <c r="B65" s="8"/>
      <c r="C65" s="8"/>
      <c r="D65" s="5"/>
      <c r="E65" s="7"/>
      <c r="F65" s="7"/>
      <c r="G65" s="7"/>
      <c r="H65" s="7"/>
    </row>
    <row r="66" spans="1:8" x14ac:dyDescent="0.2">
      <c r="A66" s="9"/>
      <c r="B66" s="9"/>
      <c r="C66" s="9"/>
      <c r="D66" s="7"/>
      <c r="E66" s="7"/>
      <c r="F66" s="7"/>
      <c r="G66" s="7"/>
      <c r="H66" s="7"/>
    </row>
    <row r="67" spans="1:8" x14ac:dyDescent="0.2">
      <c r="A67" s="8"/>
      <c r="B67" s="8"/>
      <c r="C67" s="8"/>
    </row>
    <row r="68" spans="1:8" x14ac:dyDescent="0.2">
      <c r="A68" s="5"/>
      <c r="B68" s="5"/>
      <c r="C68" s="5"/>
    </row>
  </sheetData>
  <mergeCells count="7">
    <mergeCell ref="E8:I8"/>
    <mergeCell ref="E7:I7"/>
    <mergeCell ref="A5:I5"/>
    <mergeCell ref="A1:I1"/>
    <mergeCell ref="A2:I2"/>
    <mergeCell ref="A3:I3"/>
    <mergeCell ref="A4:I4"/>
  </mergeCells>
  <phoneticPr fontId="0" type="noConversion"/>
  <printOptions horizontalCentered="1"/>
  <pageMargins left="0.15748031496063" right="0.55118110236220497" top="0" bottom="0" header="0" footer="0"/>
  <pageSetup scale="75" orientation="landscape" verticalDpi="300" r:id="rId1"/>
  <headerFooter alignWithMargins="0"/>
  <ignoredErrors>
    <ignoredError sqref="D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1:T26"/>
  <sheetViews>
    <sheetView zoomScaleNormal="100" workbookViewId="0">
      <selection activeCell="L41" sqref="L41"/>
    </sheetView>
  </sheetViews>
  <sheetFormatPr baseColWidth="10" defaultRowHeight="12.75" x14ac:dyDescent="0.2"/>
  <cols>
    <col min="1" max="14" width="11.42578125" style="67"/>
    <col min="15" max="15" width="134.5703125" style="68" customWidth="1"/>
    <col min="16" max="16" width="23.5703125" style="68" customWidth="1"/>
    <col min="17" max="17" width="11.42578125" style="68"/>
    <col min="18" max="16384" width="11.42578125" style="67"/>
  </cols>
  <sheetData>
    <row r="1" spans="15:20" x14ac:dyDescent="0.2">
      <c r="R1" s="70"/>
      <c r="S1" s="70"/>
      <c r="T1" s="70"/>
    </row>
    <row r="2" spans="15:20" x14ac:dyDescent="0.2">
      <c r="O2" s="73"/>
      <c r="P2" s="73"/>
      <c r="R2" s="70"/>
      <c r="S2" s="70"/>
      <c r="T2" s="70"/>
    </row>
    <row r="3" spans="15:20" x14ac:dyDescent="0.2">
      <c r="O3" s="71"/>
      <c r="P3" s="71"/>
      <c r="R3" s="70"/>
      <c r="S3" s="70"/>
      <c r="T3" s="70"/>
    </row>
    <row r="4" spans="15:20" x14ac:dyDescent="0.2">
      <c r="O4" s="74"/>
      <c r="P4" s="75"/>
      <c r="R4" s="21"/>
      <c r="S4" s="70"/>
      <c r="T4" s="70"/>
    </row>
    <row r="5" spans="15:20" x14ac:dyDescent="0.2">
      <c r="O5" s="74"/>
      <c r="P5" s="75"/>
      <c r="R5" s="22"/>
      <c r="S5" s="70"/>
      <c r="T5" s="70"/>
    </row>
    <row r="6" spans="15:20" x14ac:dyDescent="0.2">
      <c r="O6" s="74"/>
      <c r="P6" s="75"/>
      <c r="R6" s="21"/>
      <c r="S6" s="70"/>
      <c r="T6" s="70"/>
    </row>
    <row r="7" spans="15:20" x14ac:dyDescent="0.2">
      <c r="O7" s="74"/>
      <c r="P7" s="75"/>
      <c r="R7" s="23"/>
      <c r="S7" s="70"/>
      <c r="T7" s="70"/>
    </row>
    <row r="8" spans="15:20" x14ac:dyDescent="0.2">
      <c r="O8" s="74"/>
      <c r="P8" s="75"/>
      <c r="R8" s="21"/>
      <c r="S8" s="70"/>
      <c r="T8" s="70"/>
    </row>
    <row r="9" spans="15:20" ht="15" customHeight="1" x14ac:dyDescent="0.2">
      <c r="O9" s="76"/>
      <c r="P9" s="75"/>
      <c r="R9" s="23"/>
      <c r="S9" s="70"/>
      <c r="T9" s="70"/>
    </row>
    <row r="10" spans="15:20" x14ac:dyDescent="0.2">
      <c r="O10" s="71"/>
      <c r="P10" s="71"/>
      <c r="R10" s="21"/>
      <c r="S10" s="70"/>
      <c r="T10" s="70"/>
    </row>
    <row r="11" spans="15:20" x14ac:dyDescent="0.2">
      <c r="O11" s="73"/>
      <c r="P11" s="71"/>
      <c r="R11" s="23"/>
      <c r="S11" s="70"/>
      <c r="T11" s="70"/>
    </row>
    <row r="12" spans="15:20" x14ac:dyDescent="0.2">
      <c r="P12" s="71"/>
      <c r="R12" s="21"/>
      <c r="S12" s="70"/>
      <c r="T12" s="70"/>
    </row>
    <row r="13" spans="15:20" x14ac:dyDescent="0.2">
      <c r="P13" s="71"/>
      <c r="R13" s="23"/>
      <c r="S13" s="70"/>
      <c r="T13" s="70"/>
    </row>
    <row r="14" spans="15:20" x14ac:dyDescent="0.2">
      <c r="P14" s="71"/>
      <c r="R14" s="21"/>
      <c r="S14" s="70"/>
      <c r="T14" s="70"/>
    </row>
    <row r="15" spans="15:20" x14ac:dyDescent="0.2">
      <c r="P15" s="69"/>
      <c r="R15" s="70"/>
      <c r="S15" s="70"/>
      <c r="T15" s="70"/>
    </row>
    <row r="16" spans="15:20" x14ac:dyDescent="0.2">
      <c r="P16" s="69"/>
      <c r="R16" s="70"/>
      <c r="S16" s="70"/>
      <c r="T16" s="70"/>
    </row>
    <row r="17" spans="15:20" ht="15" customHeight="1" x14ac:dyDescent="0.2">
      <c r="O17" s="48" t="s">
        <v>30</v>
      </c>
      <c r="P17" s="77">
        <v>3388807</v>
      </c>
      <c r="Q17" s="73"/>
      <c r="R17" s="70"/>
      <c r="S17" s="70"/>
      <c r="T17" s="70"/>
    </row>
    <row r="18" spans="15:20" ht="27" customHeight="1" x14ac:dyDescent="0.2">
      <c r="O18" s="48" t="s">
        <v>31</v>
      </c>
      <c r="P18" s="77">
        <v>856670</v>
      </c>
      <c r="Q18" s="73"/>
      <c r="R18" s="70"/>
      <c r="S18" s="70"/>
      <c r="T18" s="70"/>
    </row>
    <row r="19" spans="15:20" ht="22.5" customHeight="1" x14ac:dyDescent="0.2">
      <c r="O19" s="48" t="s">
        <v>32</v>
      </c>
      <c r="P19" s="77">
        <v>139679</v>
      </c>
      <c r="Q19" s="73"/>
      <c r="R19" s="70"/>
      <c r="S19" s="70"/>
      <c r="T19" s="70"/>
    </row>
    <row r="20" spans="15:20" ht="13.5" customHeight="1" x14ac:dyDescent="0.2">
      <c r="O20" s="48" t="s">
        <v>33</v>
      </c>
      <c r="P20" s="77">
        <v>3579</v>
      </c>
      <c r="Q20" s="73"/>
    </row>
    <row r="21" spans="15:20" ht="12" customHeight="1" x14ac:dyDescent="0.2">
      <c r="O21" s="48" t="s">
        <v>34</v>
      </c>
      <c r="P21" s="77">
        <v>23173</v>
      </c>
      <c r="Q21" s="73"/>
    </row>
    <row r="22" spans="15:20" ht="15.75" x14ac:dyDescent="0.2">
      <c r="O22" s="48" t="s">
        <v>35</v>
      </c>
      <c r="P22" s="77">
        <v>0</v>
      </c>
      <c r="Q22" s="73"/>
    </row>
    <row r="23" spans="15:20" ht="15.75" x14ac:dyDescent="0.2">
      <c r="O23" s="48" t="s">
        <v>36</v>
      </c>
      <c r="P23" s="77">
        <v>128283</v>
      </c>
      <c r="Q23" s="73"/>
    </row>
    <row r="24" spans="15:20" x14ac:dyDescent="0.2">
      <c r="O24" s="86"/>
      <c r="P24" s="87"/>
    </row>
    <row r="25" spans="15:20" x14ac:dyDescent="0.2">
      <c r="O25" s="69"/>
    </row>
    <row r="26" spans="15:20" x14ac:dyDescent="0.2">
      <c r="O26" s="20"/>
    </row>
  </sheetData>
  <pageMargins left="0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showGridLines="0" tabSelected="1" workbookViewId="0">
      <selection activeCell="A26" sqref="A26:XFD26"/>
    </sheetView>
  </sheetViews>
  <sheetFormatPr baseColWidth="10" defaultRowHeight="12.75" x14ac:dyDescent="0.2"/>
  <cols>
    <col min="1" max="1" width="68.85546875" customWidth="1"/>
    <col min="2" max="2" width="18.140625" customWidth="1"/>
    <col min="3" max="3" width="16.140625" customWidth="1"/>
    <col min="4" max="4" width="21.7109375" customWidth="1"/>
    <col min="5" max="5" width="17.42578125" customWidth="1"/>
    <col min="6" max="6" width="16.5703125" customWidth="1"/>
    <col min="7" max="7" width="14.5703125" customWidth="1"/>
    <col min="8" max="8" width="12.7109375" bestFit="1" customWidth="1"/>
    <col min="9" max="9" width="17.28515625" customWidth="1"/>
    <col min="10" max="10" width="13.28515625" customWidth="1"/>
  </cols>
  <sheetData>
    <row r="1" spans="1:10" ht="15.75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5.75" x14ac:dyDescent="0.25">
      <c r="A2" s="97" t="s">
        <v>14</v>
      </c>
      <c r="B2" s="97"/>
      <c r="C2" s="97"/>
      <c r="D2" s="97"/>
      <c r="E2" s="97"/>
      <c r="F2" s="97"/>
      <c r="G2" s="97"/>
      <c r="H2" s="97"/>
      <c r="I2" s="97"/>
    </row>
    <row r="3" spans="1:10" ht="15.75" x14ac:dyDescent="0.2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ht="15.75" x14ac:dyDescent="0.25">
      <c r="A4" s="97" t="s">
        <v>2</v>
      </c>
      <c r="B4" s="97"/>
      <c r="C4" s="97"/>
      <c r="D4" s="97"/>
      <c r="E4" s="97"/>
      <c r="F4" s="97"/>
      <c r="G4" s="97"/>
      <c r="H4" s="97"/>
      <c r="I4" s="97"/>
      <c r="J4" s="97"/>
    </row>
    <row r="5" spans="1:10" ht="15.75" x14ac:dyDescent="0.25">
      <c r="A5" s="97" t="s">
        <v>159</v>
      </c>
      <c r="B5" s="97"/>
      <c r="C5" s="97"/>
      <c r="D5" s="97"/>
      <c r="E5" s="97"/>
      <c r="F5" s="97"/>
      <c r="G5" s="97"/>
      <c r="H5" s="97"/>
      <c r="I5" s="97"/>
      <c r="J5" s="97"/>
    </row>
    <row r="6" spans="1:10" ht="16.5" thickBot="1" x14ac:dyDescent="0.3">
      <c r="A6" s="54"/>
      <c r="B6" s="54"/>
      <c r="C6" s="54"/>
      <c r="D6" s="54"/>
      <c r="F6" s="100" t="s">
        <v>160</v>
      </c>
      <c r="G6" s="100"/>
      <c r="H6" s="100"/>
      <c r="I6" s="100"/>
      <c r="J6" s="100"/>
    </row>
    <row r="7" spans="1:10" ht="63" x14ac:dyDescent="0.2">
      <c r="A7" s="94" t="s">
        <v>37</v>
      </c>
      <c r="B7" s="95" t="s">
        <v>23</v>
      </c>
      <c r="C7" s="95" t="s">
        <v>38</v>
      </c>
      <c r="D7" s="95" t="s">
        <v>39</v>
      </c>
      <c r="E7" s="95" t="s">
        <v>40</v>
      </c>
      <c r="F7" s="95" t="s">
        <v>41</v>
      </c>
      <c r="G7" s="95" t="s">
        <v>42</v>
      </c>
      <c r="H7" s="95" t="s">
        <v>43</v>
      </c>
      <c r="I7" s="95" t="s">
        <v>44</v>
      </c>
      <c r="J7" s="96" t="s">
        <v>45</v>
      </c>
    </row>
    <row r="8" spans="1:10" ht="23.25" customHeight="1" x14ac:dyDescent="0.25">
      <c r="A8" s="60" t="s">
        <v>46</v>
      </c>
      <c r="B8" s="55">
        <f>B9+B113</f>
        <v>9759047</v>
      </c>
      <c r="C8" s="55">
        <f>C9+C113</f>
        <v>5634559</v>
      </c>
      <c r="D8" s="55">
        <f>D9+D113</f>
        <v>4540191.2100000009</v>
      </c>
      <c r="E8" s="55">
        <f>E9+E113</f>
        <v>360973.62</v>
      </c>
      <c r="F8" s="55">
        <f>F9+F113</f>
        <v>1094367.79</v>
      </c>
      <c r="G8" s="55">
        <f>G9+G113</f>
        <v>3930014.8999999994</v>
      </c>
      <c r="H8" s="55">
        <f>H9+H113</f>
        <v>610176.31000000006</v>
      </c>
      <c r="I8" s="55">
        <f>I9+I113</f>
        <v>897917.37000000011</v>
      </c>
      <c r="J8" s="55">
        <f>J9+J113</f>
        <v>873200.13</v>
      </c>
    </row>
    <row r="9" spans="1:10" ht="22.5" customHeight="1" x14ac:dyDescent="0.25">
      <c r="A9" s="84" t="s">
        <v>47</v>
      </c>
      <c r="B9" s="85">
        <f>B11+B26+B63+B103+B106+B111</f>
        <v>9520556</v>
      </c>
      <c r="C9" s="85">
        <f>C11+C26+C63+C103+C106+C111</f>
        <v>5408968</v>
      </c>
      <c r="D9" s="85">
        <f>D11+D26+D63+D103+D106+D111</f>
        <v>4411908.8500000006</v>
      </c>
      <c r="E9" s="85">
        <f>E11+E26+E63+E103+E106+E111</f>
        <v>360973.62</v>
      </c>
      <c r="F9" s="85">
        <f>F11+F26+F63+F103+F106+F111</f>
        <v>997059.15000000014</v>
      </c>
      <c r="G9" s="85">
        <f>G11+G26+G63+G103+G106+G111</f>
        <v>3900206.0199999996</v>
      </c>
      <c r="H9" s="85">
        <f>H11+H26+H63+H103+H106+H111</f>
        <v>511702.83</v>
      </c>
      <c r="I9" s="79">
        <f>I11+I26+I63+I103+I106+I111</f>
        <v>885358.07000000007</v>
      </c>
      <c r="J9" s="64">
        <f>J11+J26+J63+J103+J106+J111</f>
        <v>852730.89</v>
      </c>
    </row>
    <row r="10" spans="1:10" ht="15.75" x14ac:dyDescent="0.25">
      <c r="A10" s="58"/>
      <c r="B10" s="59"/>
      <c r="C10" s="59"/>
      <c r="D10" s="59"/>
      <c r="E10" s="59"/>
      <c r="F10" s="59"/>
      <c r="G10" s="59"/>
      <c r="H10" s="59"/>
      <c r="I10" s="80"/>
      <c r="J10" s="59"/>
    </row>
    <row r="11" spans="1:10" ht="15.75" x14ac:dyDescent="0.25">
      <c r="A11" s="61" t="s">
        <v>48</v>
      </c>
      <c r="B11" s="64">
        <f>SUM(B12:B25)</f>
        <v>7387778</v>
      </c>
      <c r="C11" s="64">
        <f t="shared" ref="C11:H11" si="0">SUM(C12:C25)</f>
        <v>3715698</v>
      </c>
      <c r="D11" s="64">
        <f t="shared" si="0"/>
        <v>3388807.2399999998</v>
      </c>
      <c r="E11" s="64">
        <f t="shared" si="0"/>
        <v>0</v>
      </c>
      <c r="F11" s="64">
        <f t="shared" si="0"/>
        <v>326890.76000000007</v>
      </c>
      <c r="G11" s="64">
        <f t="shared" si="0"/>
        <v>3258741.7199999997</v>
      </c>
      <c r="H11" s="64">
        <f t="shared" si="0"/>
        <v>130065.52</v>
      </c>
      <c r="I11" s="64">
        <f t="shared" ref="I11:J11" si="1">SUM(I12:I25)</f>
        <v>606763.15000000014</v>
      </c>
      <c r="J11" s="64">
        <f t="shared" si="1"/>
        <v>701588</v>
      </c>
    </row>
    <row r="12" spans="1:10" ht="15.75" x14ac:dyDescent="0.25">
      <c r="A12" s="65" t="s">
        <v>49</v>
      </c>
      <c r="B12" s="62">
        <v>5639244</v>
      </c>
      <c r="C12" s="62">
        <v>2842722</v>
      </c>
      <c r="D12" s="62">
        <v>2649667.71</v>
      </c>
      <c r="E12" s="62">
        <v>0</v>
      </c>
      <c r="F12" s="62">
        <v>193054.29</v>
      </c>
      <c r="G12" s="62">
        <v>2584005.2999999998</v>
      </c>
      <c r="H12" s="62">
        <v>65662.41</v>
      </c>
      <c r="I12" s="62">
        <v>443841.4</v>
      </c>
      <c r="J12" s="62">
        <v>510213.23</v>
      </c>
    </row>
    <row r="13" spans="1:10" ht="15.75" x14ac:dyDescent="0.25">
      <c r="A13" s="65" t="s">
        <v>50</v>
      </c>
      <c r="B13" s="62">
        <v>295480</v>
      </c>
      <c r="C13" s="62">
        <v>152740</v>
      </c>
      <c r="D13" s="62">
        <v>140391.01999999999</v>
      </c>
      <c r="E13" s="62">
        <v>0</v>
      </c>
      <c r="F13" s="62">
        <v>12348.98</v>
      </c>
      <c r="G13" s="62">
        <v>137098.31</v>
      </c>
      <c r="H13" s="62">
        <v>3292.71</v>
      </c>
      <c r="I13" s="62">
        <v>22290</v>
      </c>
      <c r="J13" s="62">
        <v>26362.91</v>
      </c>
    </row>
    <row r="14" spans="1:10" ht="15.75" x14ac:dyDescent="0.25">
      <c r="A14" s="65" t="s">
        <v>51</v>
      </c>
      <c r="B14" s="62">
        <v>114000</v>
      </c>
      <c r="C14" s="62">
        <v>57000</v>
      </c>
      <c r="D14" s="62">
        <v>56000</v>
      </c>
      <c r="E14" s="62">
        <v>0</v>
      </c>
      <c r="F14" s="62">
        <v>1000</v>
      </c>
      <c r="G14" s="62">
        <v>54250.400000000001</v>
      </c>
      <c r="H14" s="62">
        <v>1749.6</v>
      </c>
      <c r="I14" s="62">
        <v>8500</v>
      </c>
      <c r="J14" s="62">
        <v>10644.6</v>
      </c>
    </row>
    <row r="15" spans="1:10" ht="15.75" x14ac:dyDescent="0.25">
      <c r="A15" s="65" t="s">
        <v>140</v>
      </c>
      <c r="B15" s="62">
        <v>25000</v>
      </c>
      <c r="C15" s="62">
        <v>25000</v>
      </c>
      <c r="D15" s="62">
        <v>24485.07</v>
      </c>
      <c r="E15" s="62">
        <v>0</v>
      </c>
      <c r="F15" s="62">
        <v>514.92999999999995</v>
      </c>
      <c r="G15" s="63">
        <v>0</v>
      </c>
      <c r="H15" s="62">
        <v>24485.07</v>
      </c>
      <c r="I15" s="62">
        <v>24485.07</v>
      </c>
      <c r="J15" s="63">
        <v>0</v>
      </c>
    </row>
    <row r="16" spans="1:10" ht="15.75" x14ac:dyDescent="0.25">
      <c r="A16" s="65" t="s">
        <v>52</v>
      </c>
      <c r="B16" s="62">
        <v>279400</v>
      </c>
      <c r="C16" s="62">
        <v>93143</v>
      </c>
      <c r="D16" s="62">
        <v>85109.51</v>
      </c>
      <c r="E16" s="62">
        <v>0</v>
      </c>
      <c r="F16" s="62">
        <v>8033.49</v>
      </c>
      <c r="G16" s="62">
        <v>84046.57</v>
      </c>
      <c r="H16" s="62">
        <v>1062.94</v>
      </c>
      <c r="I16" s="62">
        <v>1096.95</v>
      </c>
      <c r="J16" s="62">
        <v>63.89</v>
      </c>
    </row>
    <row r="17" spans="1:10" ht="15.75" x14ac:dyDescent="0.25">
      <c r="A17" s="65" t="s">
        <v>53</v>
      </c>
      <c r="B17" s="62">
        <v>778415</v>
      </c>
      <c r="C17" s="62">
        <v>387994</v>
      </c>
      <c r="D17" s="62">
        <v>302221.15000000002</v>
      </c>
      <c r="E17" s="62">
        <v>0</v>
      </c>
      <c r="F17" s="62">
        <v>85772.85</v>
      </c>
      <c r="G17" s="62">
        <v>299103.78999999998</v>
      </c>
      <c r="H17" s="62">
        <v>3117.36</v>
      </c>
      <c r="I17" s="62">
        <v>61925.43</v>
      </c>
      <c r="J17" s="62">
        <v>117482.68</v>
      </c>
    </row>
    <row r="18" spans="1:10" ht="15.75" x14ac:dyDescent="0.25">
      <c r="A18" s="65" t="s">
        <v>54</v>
      </c>
      <c r="B18" s="62">
        <v>90241</v>
      </c>
      <c r="C18" s="62">
        <v>45164</v>
      </c>
      <c r="D18" s="62">
        <v>35178.449999999997</v>
      </c>
      <c r="E18" s="62">
        <v>0</v>
      </c>
      <c r="F18" s="62">
        <v>9985.5499999999993</v>
      </c>
      <c r="G18" s="62">
        <v>34811.160000000003</v>
      </c>
      <c r="H18" s="62">
        <v>367.29</v>
      </c>
      <c r="I18" s="62">
        <v>7435.91</v>
      </c>
      <c r="J18" s="62">
        <v>14103.92</v>
      </c>
    </row>
    <row r="19" spans="1:10" ht="15.75" x14ac:dyDescent="0.25">
      <c r="A19" s="65" t="s">
        <v>55</v>
      </c>
      <c r="B19" s="62">
        <v>90241</v>
      </c>
      <c r="C19" s="62">
        <v>45164</v>
      </c>
      <c r="D19" s="62">
        <v>33500.239999999998</v>
      </c>
      <c r="E19" s="62">
        <v>0</v>
      </c>
      <c r="F19" s="62">
        <v>11663.76</v>
      </c>
      <c r="G19" s="62">
        <v>33157.440000000002</v>
      </c>
      <c r="H19" s="62">
        <v>342.8</v>
      </c>
      <c r="I19" s="62">
        <v>7069.71</v>
      </c>
      <c r="J19" s="62">
        <v>13427.62</v>
      </c>
    </row>
    <row r="20" spans="1:10" ht="15.75" x14ac:dyDescent="0.25">
      <c r="A20" s="65" t="s">
        <v>56</v>
      </c>
      <c r="B20" s="62">
        <v>18050</v>
      </c>
      <c r="C20" s="62">
        <v>9064</v>
      </c>
      <c r="D20" s="62">
        <v>7398.22</v>
      </c>
      <c r="E20" s="62">
        <v>0</v>
      </c>
      <c r="F20" s="62">
        <v>1665.78</v>
      </c>
      <c r="G20" s="62">
        <v>6059.83</v>
      </c>
      <c r="H20" s="62">
        <v>1338.39</v>
      </c>
      <c r="I20" s="62">
        <v>1338.39</v>
      </c>
      <c r="J20" s="62">
        <v>1296.6300000000001</v>
      </c>
    </row>
    <row r="21" spans="1:10" ht="15.75" x14ac:dyDescent="0.25">
      <c r="A21" s="65" t="s">
        <v>138</v>
      </c>
      <c r="B21" s="62">
        <v>38167</v>
      </c>
      <c r="C21" s="62">
        <v>38167</v>
      </c>
      <c r="D21" s="62">
        <v>37288.32</v>
      </c>
      <c r="E21" s="62">
        <v>0</v>
      </c>
      <c r="F21" s="62">
        <v>878.68</v>
      </c>
      <c r="G21" s="62">
        <v>22271.66</v>
      </c>
      <c r="H21" s="62">
        <v>15016.66</v>
      </c>
      <c r="I21" s="62">
        <v>15150</v>
      </c>
      <c r="J21" s="62">
        <v>4408.8500000000004</v>
      </c>
    </row>
    <row r="22" spans="1:10" ht="15.75" x14ac:dyDescent="0.25">
      <c r="A22" s="65" t="s">
        <v>161</v>
      </c>
      <c r="B22" s="62">
        <v>9870</v>
      </c>
      <c r="C22" s="62">
        <v>9870</v>
      </c>
      <c r="D22" s="62">
        <v>9866.67</v>
      </c>
      <c r="E22" s="62">
        <v>0</v>
      </c>
      <c r="F22" s="62">
        <v>3.33</v>
      </c>
      <c r="G22" s="63">
        <v>0</v>
      </c>
      <c r="H22" s="62">
        <v>9866.67</v>
      </c>
      <c r="I22" s="62">
        <v>9866.67</v>
      </c>
      <c r="J22" s="63">
        <v>0</v>
      </c>
    </row>
    <row r="23" spans="1:10" ht="15.75" x14ac:dyDescent="0.25">
      <c r="A23" s="65" t="s">
        <v>127</v>
      </c>
      <c r="B23" s="62">
        <v>313</v>
      </c>
      <c r="C23" s="62">
        <v>313</v>
      </c>
      <c r="D23" s="62">
        <v>312.37</v>
      </c>
      <c r="E23" s="62">
        <v>0</v>
      </c>
      <c r="F23" s="62">
        <v>0.63</v>
      </c>
      <c r="G23" s="62">
        <v>312.37</v>
      </c>
      <c r="H23" s="62">
        <v>0</v>
      </c>
      <c r="I23" s="62">
        <v>0</v>
      </c>
      <c r="J23" s="62">
        <v>34.36</v>
      </c>
    </row>
    <row r="24" spans="1:10" ht="15.75" x14ac:dyDescent="0.25">
      <c r="A24" s="65" t="s">
        <v>141</v>
      </c>
      <c r="B24" s="62">
        <v>143</v>
      </c>
      <c r="C24" s="62">
        <v>143</v>
      </c>
      <c r="D24" s="62">
        <v>111.53</v>
      </c>
      <c r="E24" s="62">
        <v>0</v>
      </c>
      <c r="F24" s="62">
        <v>31.47</v>
      </c>
      <c r="G24" s="62">
        <v>42.78</v>
      </c>
      <c r="H24" s="62">
        <v>68.75</v>
      </c>
      <c r="I24" s="62">
        <v>68.75</v>
      </c>
      <c r="J24" s="62">
        <v>3.1</v>
      </c>
    </row>
    <row r="25" spans="1:10" ht="15.75" x14ac:dyDescent="0.25">
      <c r="A25" s="65" t="s">
        <v>57</v>
      </c>
      <c r="B25" s="62">
        <v>9214</v>
      </c>
      <c r="C25" s="62">
        <v>9214</v>
      </c>
      <c r="D25" s="62">
        <v>7276.98</v>
      </c>
      <c r="E25" s="62">
        <v>0</v>
      </c>
      <c r="F25" s="62">
        <v>1937.02</v>
      </c>
      <c r="G25" s="62">
        <v>3582.11</v>
      </c>
      <c r="H25" s="62">
        <v>3694.87</v>
      </c>
      <c r="I25" s="62">
        <v>3694.87</v>
      </c>
      <c r="J25" s="62">
        <v>3546.21</v>
      </c>
    </row>
    <row r="26" spans="1:10" ht="15.75" x14ac:dyDescent="0.25">
      <c r="A26" s="61" t="s">
        <v>58</v>
      </c>
      <c r="B26" s="64">
        <f>SUM(B27:B62)</f>
        <v>1786839</v>
      </c>
      <c r="C26" s="64">
        <f t="shared" ref="C26:H26" si="2">SUM(C27:C62)</f>
        <v>1407041</v>
      </c>
      <c r="D26" s="64">
        <f t="shared" si="2"/>
        <v>856669.79000000015</v>
      </c>
      <c r="E26" s="64">
        <f t="shared" si="2"/>
        <v>360973.62</v>
      </c>
      <c r="F26" s="64">
        <f t="shared" si="2"/>
        <v>550371.21000000008</v>
      </c>
      <c r="G26" s="64">
        <f t="shared" si="2"/>
        <v>525391.30999999994</v>
      </c>
      <c r="H26" s="64">
        <f t="shared" si="2"/>
        <v>331278.48</v>
      </c>
      <c r="I26" s="64">
        <f>SUM(I27:I62)</f>
        <v>251781.96000000002</v>
      </c>
      <c r="J26" s="64">
        <f t="shared" ref="J26" si="3">SUM(J27:J62)</f>
        <v>127202.48000000001</v>
      </c>
    </row>
    <row r="27" spans="1:10" ht="15.75" x14ac:dyDescent="0.25">
      <c r="A27" s="58" t="s">
        <v>59</v>
      </c>
      <c r="B27" s="62">
        <v>824499</v>
      </c>
      <c r="C27" s="62">
        <v>506727</v>
      </c>
      <c r="D27" s="62">
        <v>360973.62</v>
      </c>
      <c r="E27" s="62">
        <v>360973.62</v>
      </c>
      <c r="F27" s="62">
        <v>145753.38</v>
      </c>
      <c r="G27" s="62">
        <v>254718.58</v>
      </c>
      <c r="H27" s="62">
        <v>106255.03999999999</v>
      </c>
      <c r="I27" s="62">
        <v>78260.52</v>
      </c>
      <c r="J27" s="62">
        <v>42884.78</v>
      </c>
    </row>
    <row r="28" spans="1:10" ht="15.75" x14ac:dyDescent="0.25">
      <c r="A28" s="58" t="s">
        <v>60</v>
      </c>
      <c r="B28" s="62">
        <v>70000</v>
      </c>
      <c r="C28" s="62">
        <v>70000</v>
      </c>
      <c r="D28" s="63">
        <v>0</v>
      </c>
      <c r="E28" s="62">
        <v>0</v>
      </c>
      <c r="F28" s="62">
        <v>70000</v>
      </c>
      <c r="G28" s="63">
        <v>0</v>
      </c>
      <c r="H28" s="62">
        <v>0</v>
      </c>
      <c r="I28" s="63">
        <v>0</v>
      </c>
      <c r="J28" s="63">
        <v>0</v>
      </c>
    </row>
    <row r="29" spans="1:10" ht="15.75" x14ac:dyDescent="0.25">
      <c r="A29" s="58" t="s">
        <v>61</v>
      </c>
      <c r="B29" s="62">
        <v>2024</v>
      </c>
      <c r="C29" s="62">
        <v>2024</v>
      </c>
      <c r="D29" s="62">
        <v>1617.79</v>
      </c>
      <c r="E29" s="62">
        <v>0</v>
      </c>
      <c r="F29" s="62">
        <v>406.21</v>
      </c>
      <c r="G29" s="62">
        <v>1617.79</v>
      </c>
      <c r="H29" s="62">
        <v>0</v>
      </c>
      <c r="I29" s="62">
        <v>1617.79</v>
      </c>
      <c r="J29" s="62">
        <v>1617.79</v>
      </c>
    </row>
    <row r="30" spans="1:10" ht="15.75" x14ac:dyDescent="0.25">
      <c r="A30" s="58" t="s">
        <v>62</v>
      </c>
      <c r="B30" s="62">
        <v>6100</v>
      </c>
      <c r="C30" s="62">
        <v>3400</v>
      </c>
      <c r="D30" s="62">
        <v>1865.51</v>
      </c>
      <c r="E30" s="62">
        <v>0</v>
      </c>
      <c r="F30" s="62">
        <v>1534.49</v>
      </c>
      <c r="G30" s="62">
        <v>1865.51</v>
      </c>
      <c r="H30" s="62">
        <v>0</v>
      </c>
      <c r="I30" s="62">
        <v>368</v>
      </c>
      <c r="J30" s="62">
        <v>368</v>
      </c>
    </row>
    <row r="31" spans="1:10" ht="15.75" x14ac:dyDescent="0.25">
      <c r="A31" s="58" t="s">
        <v>63</v>
      </c>
      <c r="B31" s="62">
        <v>7253</v>
      </c>
      <c r="C31" s="62">
        <v>5253</v>
      </c>
      <c r="D31" s="62">
        <v>3403.46</v>
      </c>
      <c r="E31" s="62">
        <v>0</v>
      </c>
      <c r="F31" s="62">
        <v>1849.54</v>
      </c>
      <c r="G31" s="62">
        <v>3403.46</v>
      </c>
      <c r="H31" s="62">
        <v>0</v>
      </c>
      <c r="I31" s="62">
        <v>676.72</v>
      </c>
      <c r="J31" s="62">
        <v>729.08</v>
      </c>
    </row>
    <row r="32" spans="1:10" ht="15.75" x14ac:dyDescent="0.25">
      <c r="A32" s="58" t="s">
        <v>147</v>
      </c>
      <c r="B32" s="62">
        <v>213</v>
      </c>
      <c r="C32" s="62">
        <v>142</v>
      </c>
      <c r="D32" s="62">
        <v>14.55</v>
      </c>
      <c r="E32" s="62">
        <v>0</v>
      </c>
      <c r="F32" s="62">
        <v>127.45</v>
      </c>
      <c r="G32" s="62">
        <v>10.95</v>
      </c>
      <c r="H32" s="62">
        <v>3.6</v>
      </c>
      <c r="I32" s="62">
        <v>7.85</v>
      </c>
      <c r="J32" s="62">
        <v>4.25</v>
      </c>
    </row>
    <row r="33" spans="1:10" ht="15.75" x14ac:dyDescent="0.25">
      <c r="A33" s="58" t="s">
        <v>64</v>
      </c>
      <c r="B33" s="62">
        <v>115791</v>
      </c>
      <c r="C33" s="62">
        <v>73291</v>
      </c>
      <c r="D33" s="62">
        <v>64386.34</v>
      </c>
      <c r="E33" s="62">
        <v>0</v>
      </c>
      <c r="F33" s="62">
        <v>8904.66</v>
      </c>
      <c r="G33" s="62">
        <v>63350.400000000001</v>
      </c>
      <c r="H33" s="62">
        <v>1035.94</v>
      </c>
      <c r="I33" s="62">
        <v>19918.54</v>
      </c>
      <c r="J33" s="62">
        <v>31447.360000000001</v>
      </c>
    </row>
    <row r="34" spans="1:10" ht="15.75" x14ac:dyDescent="0.25">
      <c r="A34" s="58" t="s">
        <v>65</v>
      </c>
      <c r="B34" s="62">
        <v>39131</v>
      </c>
      <c r="C34" s="62">
        <v>32631</v>
      </c>
      <c r="D34" s="62">
        <v>15622.75</v>
      </c>
      <c r="E34" s="62">
        <v>0</v>
      </c>
      <c r="F34" s="62">
        <v>17008.25</v>
      </c>
      <c r="G34" s="62">
        <v>10666.79</v>
      </c>
      <c r="H34" s="62">
        <v>4955.96</v>
      </c>
      <c r="I34" s="62">
        <v>1351.36</v>
      </c>
      <c r="J34" s="62">
        <v>3653.53</v>
      </c>
    </row>
    <row r="35" spans="1:10" ht="15.75" x14ac:dyDescent="0.25">
      <c r="A35" s="58" t="s">
        <v>66</v>
      </c>
      <c r="B35" s="62">
        <v>42154</v>
      </c>
      <c r="C35" s="62">
        <v>42154</v>
      </c>
      <c r="D35" s="62">
        <v>12399.84</v>
      </c>
      <c r="E35" s="62">
        <v>0</v>
      </c>
      <c r="F35" s="62">
        <v>29754.16</v>
      </c>
      <c r="G35" s="62">
        <v>1091.4000000000001</v>
      </c>
      <c r="H35" s="62">
        <v>11308.44</v>
      </c>
      <c r="I35" s="62">
        <v>6631.2</v>
      </c>
      <c r="J35" s="62">
        <v>545.70000000000005</v>
      </c>
    </row>
    <row r="36" spans="1:10" ht="15.75" x14ac:dyDescent="0.25">
      <c r="A36" s="58" t="s">
        <v>67</v>
      </c>
      <c r="B36" s="62">
        <v>12808</v>
      </c>
      <c r="C36" s="62">
        <v>12808</v>
      </c>
      <c r="D36" s="62">
        <v>12807.67</v>
      </c>
      <c r="E36" s="62">
        <v>0</v>
      </c>
      <c r="F36" s="62">
        <v>0.33</v>
      </c>
      <c r="G36" s="62">
        <v>288.87</v>
      </c>
      <c r="H36" s="62">
        <v>12518.8</v>
      </c>
      <c r="I36" s="62">
        <v>0</v>
      </c>
      <c r="J36" s="62">
        <v>192.58</v>
      </c>
    </row>
    <row r="37" spans="1:10" ht="15.75" x14ac:dyDescent="0.25">
      <c r="A37" s="58" t="s">
        <v>68</v>
      </c>
      <c r="B37" s="62">
        <v>13995</v>
      </c>
      <c r="C37" s="62">
        <v>12933</v>
      </c>
      <c r="D37" s="62">
        <v>7883.33</v>
      </c>
      <c r="E37" s="62">
        <v>0</v>
      </c>
      <c r="F37" s="62">
        <v>5049.67</v>
      </c>
      <c r="G37" s="62">
        <v>7873.06</v>
      </c>
      <c r="H37" s="62">
        <v>10.27</v>
      </c>
      <c r="I37" s="62">
        <v>147.22999999999999</v>
      </c>
      <c r="J37" s="62">
        <v>907.36</v>
      </c>
    </row>
    <row r="38" spans="1:10" ht="15.75" x14ac:dyDescent="0.25">
      <c r="A38" s="58" t="s">
        <v>69</v>
      </c>
      <c r="B38" s="62">
        <v>7008</v>
      </c>
      <c r="C38" s="62">
        <v>7008</v>
      </c>
      <c r="D38" s="62">
        <v>7007.99</v>
      </c>
      <c r="E38" s="62">
        <v>0</v>
      </c>
      <c r="F38" s="62">
        <v>0.01</v>
      </c>
      <c r="G38" s="62">
        <v>3503.99</v>
      </c>
      <c r="H38" s="62">
        <v>3504</v>
      </c>
      <c r="I38" s="62">
        <v>0</v>
      </c>
      <c r="J38" s="62">
        <v>0</v>
      </c>
    </row>
    <row r="39" spans="1:10" ht="15.75" x14ac:dyDescent="0.25">
      <c r="A39" s="58" t="s">
        <v>70</v>
      </c>
      <c r="B39" s="62">
        <v>79617</v>
      </c>
      <c r="C39" s="62">
        <v>79608</v>
      </c>
      <c r="D39" s="62">
        <v>76208.070000000007</v>
      </c>
      <c r="E39" s="62">
        <v>0</v>
      </c>
      <c r="F39" s="62">
        <v>3399.93</v>
      </c>
      <c r="G39" s="62">
        <v>45736.9</v>
      </c>
      <c r="H39" s="62">
        <v>30471.17</v>
      </c>
      <c r="I39" s="62">
        <v>0</v>
      </c>
      <c r="J39" s="62">
        <v>8645.32</v>
      </c>
    </row>
    <row r="40" spans="1:10" ht="15.75" x14ac:dyDescent="0.25">
      <c r="A40" s="58" t="s">
        <v>71</v>
      </c>
      <c r="B40" s="62">
        <v>62051</v>
      </c>
      <c r="C40" s="62">
        <v>62051</v>
      </c>
      <c r="D40" s="62">
        <v>60007.43</v>
      </c>
      <c r="E40" s="62">
        <v>0</v>
      </c>
      <c r="F40" s="62">
        <v>2043.57</v>
      </c>
      <c r="G40" s="62">
        <v>58397.23</v>
      </c>
      <c r="H40" s="62">
        <v>1610.2</v>
      </c>
      <c r="I40" s="62">
        <v>13396.03</v>
      </c>
      <c r="J40" s="62">
        <v>19294.830000000002</v>
      </c>
    </row>
    <row r="41" spans="1:10" ht="15.75" x14ac:dyDescent="0.25">
      <c r="A41" s="58" t="s">
        <v>148</v>
      </c>
      <c r="B41" s="62">
        <v>5133</v>
      </c>
      <c r="C41" s="62">
        <v>4425</v>
      </c>
      <c r="D41" s="63">
        <v>0</v>
      </c>
      <c r="E41" s="62">
        <v>0</v>
      </c>
      <c r="F41" s="62">
        <v>4425</v>
      </c>
      <c r="G41" s="63">
        <v>0</v>
      </c>
      <c r="H41" s="62">
        <v>0</v>
      </c>
      <c r="I41" s="63">
        <v>0</v>
      </c>
      <c r="J41" s="63">
        <v>0</v>
      </c>
    </row>
    <row r="42" spans="1:10" ht="15.75" x14ac:dyDescent="0.25">
      <c r="A42" s="58" t="s">
        <v>149</v>
      </c>
      <c r="B42" s="62">
        <v>0</v>
      </c>
      <c r="C42" s="62">
        <v>0</v>
      </c>
      <c r="D42" s="63">
        <v>0</v>
      </c>
      <c r="E42" s="62">
        <v>0</v>
      </c>
      <c r="F42" s="62">
        <v>0</v>
      </c>
      <c r="G42" s="63">
        <v>0</v>
      </c>
      <c r="H42" s="62">
        <v>0</v>
      </c>
      <c r="I42" s="63">
        <v>0</v>
      </c>
      <c r="J42" s="63">
        <v>0</v>
      </c>
    </row>
    <row r="43" spans="1:10" ht="15.75" x14ac:dyDescent="0.25">
      <c r="A43" s="58" t="s">
        <v>72</v>
      </c>
      <c r="B43" s="62">
        <v>16033</v>
      </c>
      <c r="C43" s="62">
        <v>15443</v>
      </c>
      <c r="D43" s="62">
        <v>12012.35</v>
      </c>
      <c r="E43" s="62">
        <v>0</v>
      </c>
      <c r="F43" s="62">
        <v>3430.65</v>
      </c>
      <c r="G43" s="62">
        <v>11420.85</v>
      </c>
      <c r="H43" s="62">
        <v>591.5</v>
      </c>
      <c r="I43" s="62">
        <v>3044.83</v>
      </c>
      <c r="J43" s="62">
        <v>3459.78</v>
      </c>
    </row>
    <row r="44" spans="1:10" ht="15.75" x14ac:dyDescent="0.25">
      <c r="A44" s="58" t="s">
        <v>73</v>
      </c>
      <c r="B44" s="62">
        <v>2709</v>
      </c>
      <c r="C44" s="62">
        <v>2301</v>
      </c>
      <c r="D44" s="63">
        <v>0</v>
      </c>
      <c r="E44" s="62">
        <v>0</v>
      </c>
      <c r="F44" s="62">
        <v>2301</v>
      </c>
      <c r="G44" s="63">
        <v>0</v>
      </c>
      <c r="H44" s="62">
        <v>0</v>
      </c>
      <c r="I44" s="63">
        <v>0</v>
      </c>
      <c r="J44" s="63">
        <v>0</v>
      </c>
    </row>
    <row r="45" spans="1:10" ht="15.75" x14ac:dyDescent="0.25">
      <c r="A45" s="58" t="s">
        <v>150</v>
      </c>
      <c r="B45" s="62">
        <v>354</v>
      </c>
      <c r="C45" s="62">
        <v>0</v>
      </c>
      <c r="D45" s="63">
        <v>0</v>
      </c>
      <c r="E45" s="62">
        <v>0</v>
      </c>
      <c r="F45" s="62">
        <v>0</v>
      </c>
      <c r="G45" s="63">
        <v>0</v>
      </c>
      <c r="H45" s="62">
        <v>0</v>
      </c>
      <c r="I45" s="63">
        <v>0</v>
      </c>
      <c r="J45" s="63">
        <v>0</v>
      </c>
    </row>
    <row r="46" spans="1:10" ht="15.75" x14ac:dyDescent="0.25">
      <c r="A46" s="58" t="s">
        <v>74</v>
      </c>
      <c r="B46" s="62">
        <v>15620</v>
      </c>
      <c r="C46" s="62">
        <v>15620</v>
      </c>
      <c r="D46" s="63">
        <v>0</v>
      </c>
      <c r="E46" s="62">
        <v>0</v>
      </c>
      <c r="F46" s="62">
        <v>15620</v>
      </c>
      <c r="G46" s="63">
        <v>0</v>
      </c>
      <c r="H46" s="62">
        <v>0</v>
      </c>
      <c r="I46" s="63">
        <v>0</v>
      </c>
      <c r="J46" s="63">
        <v>0</v>
      </c>
    </row>
    <row r="47" spans="1:10" ht="15.75" x14ac:dyDescent="0.25">
      <c r="A47" s="58" t="s">
        <v>151</v>
      </c>
      <c r="B47" s="62">
        <v>354</v>
      </c>
      <c r="C47" s="62">
        <v>0</v>
      </c>
      <c r="D47" s="63">
        <v>0</v>
      </c>
      <c r="E47" s="62">
        <v>0</v>
      </c>
      <c r="F47" s="62">
        <v>0</v>
      </c>
      <c r="G47" s="63">
        <v>0</v>
      </c>
      <c r="H47" s="62">
        <v>0</v>
      </c>
      <c r="I47" s="63">
        <v>0</v>
      </c>
      <c r="J47" s="63">
        <v>0</v>
      </c>
    </row>
    <row r="48" spans="1:10" ht="15.75" x14ac:dyDescent="0.25">
      <c r="A48" s="58" t="s">
        <v>75</v>
      </c>
      <c r="B48" s="62">
        <v>10620</v>
      </c>
      <c r="C48" s="62">
        <v>10620</v>
      </c>
      <c r="D48" s="63">
        <v>0</v>
      </c>
      <c r="E48" s="62">
        <v>0</v>
      </c>
      <c r="F48" s="62">
        <v>10620</v>
      </c>
      <c r="G48" s="63">
        <v>0</v>
      </c>
      <c r="H48" s="62">
        <v>0</v>
      </c>
      <c r="I48" s="63">
        <v>0</v>
      </c>
      <c r="J48" s="63">
        <v>0</v>
      </c>
    </row>
    <row r="49" spans="1:10" ht="15.75" x14ac:dyDescent="0.25">
      <c r="A49" s="58" t="s">
        <v>76</v>
      </c>
      <c r="B49" s="62">
        <v>7765</v>
      </c>
      <c r="C49" s="62">
        <v>7765</v>
      </c>
      <c r="D49" s="62">
        <v>4731</v>
      </c>
      <c r="E49" s="62">
        <v>0</v>
      </c>
      <c r="F49" s="62">
        <v>3034</v>
      </c>
      <c r="G49" s="62">
        <v>4303</v>
      </c>
      <c r="H49" s="62">
        <v>428</v>
      </c>
      <c r="I49" s="62">
        <v>438.25</v>
      </c>
      <c r="J49" s="62">
        <v>10.25</v>
      </c>
    </row>
    <row r="50" spans="1:10" ht="15.75" x14ac:dyDescent="0.25">
      <c r="A50" s="58" t="s">
        <v>77</v>
      </c>
      <c r="B50" s="62">
        <v>67298</v>
      </c>
      <c r="C50" s="62">
        <v>66346</v>
      </c>
      <c r="D50" s="62">
        <v>45806.47</v>
      </c>
      <c r="E50" s="62">
        <v>0</v>
      </c>
      <c r="F50" s="62">
        <v>20539.53</v>
      </c>
      <c r="G50" s="62">
        <v>15063.11</v>
      </c>
      <c r="H50" s="62">
        <v>30743.360000000001</v>
      </c>
      <c r="I50" s="62">
        <v>20607.48</v>
      </c>
      <c r="J50" s="62">
        <v>4183.8900000000003</v>
      </c>
    </row>
    <row r="51" spans="1:10" ht="15.75" x14ac:dyDescent="0.25">
      <c r="A51" s="58" t="s">
        <v>78</v>
      </c>
      <c r="B51" s="62">
        <v>739</v>
      </c>
      <c r="C51" s="62">
        <v>0</v>
      </c>
      <c r="D51" s="63">
        <v>0</v>
      </c>
      <c r="E51" s="62">
        <v>0</v>
      </c>
      <c r="F51" s="62">
        <v>0</v>
      </c>
      <c r="G51" s="63">
        <v>0</v>
      </c>
      <c r="H51" s="62">
        <v>0</v>
      </c>
      <c r="I51" s="63">
        <v>0</v>
      </c>
      <c r="J51" s="63">
        <v>0</v>
      </c>
    </row>
    <row r="52" spans="1:10" ht="15.75" x14ac:dyDescent="0.25">
      <c r="A52" s="58" t="s">
        <v>79</v>
      </c>
      <c r="B52" s="62">
        <v>14738</v>
      </c>
      <c r="C52" s="62">
        <v>12013</v>
      </c>
      <c r="D52" s="62">
        <v>11968.66</v>
      </c>
      <c r="E52" s="62">
        <v>0</v>
      </c>
      <c r="F52" s="62">
        <v>44.34</v>
      </c>
      <c r="G52" s="62">
        <v>3552.08</v>
      </c>
      <c r="H52" s="62">
        <v>8416.58</v>
      </c>
      <c r="I52" s="62">
        <v>3755.89</v>
      </c>
      <c r="J52" s="62">
        <v>2256.5500000000002</v>
      </c>
    </row>
    <row r="53" spans="1:10" ht="15.75" x14ac:dyDescent="0.25">
      <c r="A53" s="58" t="s">
        <v>80</v>
      </c>
      <c r="B53" s="62">
        <v>708</v>
      </c>
      <c r="C53" s="62">
        <v>354</v>
      </c>
      <c r="D53" s="63">
        <v>0</v>
      </c>
      <c r="E53" s="62">
        <v>0</v>
      </c>
      <c r="F53" s="62">
        <v>354</v>
      </c>
      <c r="G53" s="63">
        <v>0</v>
      </c>
      <c r="H53" s="62">
        <v>0</v>
      </c>
      <c r="I53" s="63">
        <v>0</v>
      </c>
      <c r="J53" s="63">
        <v>0</v>
      </c>
    </row>
    <row r="54" spans="1:10" ht="15.75" x14ac:dyDescent="0.25">
      <c r="A54" s="58" t="s">
        <v>81</v>
      </c>
      <c r="B54" s="62">
        <v>23235</v>
      </c>
      <c r="C54" s="62">
        <v>23235</v>
      </c>
      <c r="D54" s="62">
        <v>20003.650000000001</v>
      </c>
      <c r="E54" s="62">
        <v>0</v>
      </c>
      <c r="F54" s="62">
        <v>3231.35</v>
      </c>
      <c r="G54" s="62">
        <v>5933.15</v>
      </c>
      <c r="H54" s="62">
        <v>14070.5</v>
      </c>
      <c r="I54" s="62">
        <v>6420</v>
      </c>
      <c r="J54" s="62">
        <v>0</v>
      </c>
    </row>
    <row r="55" spans="1:10" ht="15.75" x14ac:dyDescent="0.25">
      <c r="A55" s="58" t="s">
        <v>82</v>
      </c>
      <c r="B55" s="62">
        <v>88662</v>
      </c>
      <c r="C55" s="62">
        <v>88662</v>
      </c>
      <c r="D55" s="62">
        <v>15798.47</v>
      </c>
      <c r="E55" s="62">
        <v>0</v>
      </c>
      <c r="F55" s="62">
        <v>72863.53</v>
      </c>
      <c r="G55" s="62">
        <v>7138.62</v>
      </c>
      <c r="H55" s="62">
        <v>8659.85</v>
      </c>
      <c r="I55" s="62">
        <v>50</v>
      </c>
      <c r="J55" s="62">
        <v>4379.93</v>
      </c>
    </row>
    <row r="56" spans="1:10" ht="15.75" x14ac:dyDescent="0.25">
      <c r="A56" s="58" t="s">
        <v>145</v>
      </c>
      <c r="B56" s="62">
        <v>195752</v>
      </c>
      <c r="C56" s="62">
        <v>195752</v>
      </c>
      <c r="D56" s="62">
        <v>95090.27</v>
      </c>
      <c r="E56" s="62">
        <v>0</v>
      </c>
      <c r="F56" s="62">
        <v>100661.73</v>
      </c>
      <c r="G56" s="63">
        <v>0</v>
      </c>
      <c r="H56" s="62">
        <v>95090.27</v>
      </c>
      <c r="I56" s="62">
        <v>95090.27</v>
      </c>
      <c r="J56" s="63">
        <v>0</v>
      </c>
    </row>
    <row r="57" spans="1:10" ht="15.75" x14ac:dyDescent="0.25">
      <c r="A57" s="65" t="s">
        <v>128</v>
      </c>
      <c r="B57" s="62">
        <v>22734</v>
      </c>
      <c r="C57" s="62">
        <v>22734</v>
      </c>
      <c r="D57" s="62">
        <v>22732.42</v>
      </c>
      <c r="E57" s="62">
        <v>0</v>
      </c>
      <c r="F57" s="62">
        <v>1.58</v>
      </c>
      <c r="G57" s="62">
        <v>22732.42</v>
      </c>
      <c r="H57" s="62">
        <v>0</v>
      </c>
      <c r="I57" s="62">
        <v>0</v>
      </c>
      <c r="J57" s="62">
        <v>0</v>
      </c>
    </row>
    <row r="58" spans="1:10" ht="15.75" x14ac:dyDescent="0.25">
      <c r="A58" s="65" t="s">
        <v>129</v>
      </c>
      <c r="B58" s="62"/>
      <c r="C58" s="62"/>
      <c r="D58" s="62"/>
      <c r="E58" s="62"/>
      <c r="F58" s="62"/>
      <c r="G58" s="62"/>
      <c r="H58" s="62"/>
      <c r="I58" s="62"/>
      <c r="J58" s="62"/>
    </row>
    <row r="59" spans="1:10" ht="15.75" x14ac:dyDescent="0.25">
      <c r="A59" s="65" t="s">
        <v>130</v>
      </c>
      <c r="B59" s="62"/>
      <c r="C59" s="62"/>
      <c r="D59" s="62"/>
      <c r="E59" s="62"/>
      <c r="F59" s="62"/>
      <c r="G59" s="62"/>
      <c r="H59" s="62"/>
      <c r="I59" s="62"/>
      <c r="J59" s="62"/>
    </row>
    <row r="60" spans="1:10" ht="15.75" x14ac:dyDescent="0.25">
      <c r="A60" s="65" t="s">
        <v>131</v>
      </c>
      <c r="B60" s="62"/>
      <c r="C60" s="62"/>
      <c r="D60" s="62"/>
      <c r="E60" s="62"/>
      <c r="F60" s="62"/>
      <c r="G60" s="63"/>
      <c r="H60" s="62"/>
      <c r="I60" s="81"/>
      <c r="J60" s="63"/>
    </row>
    <row r="61" spans="1:10" ht="15.75" x14ac:dyDescent="0.25">
      <c r="A61" s="65" t="s">
        <v>132</v>
      </c>
      <c r="B61" s="62">
        <v>31639</v>
      </c>
      <c r="C61" s="62">
        <v>31639</v>
      </c>
      <c r="D61" s="62">
        <v>4226.5</v>
      </c>
      <c r="E61" s="62">
        <v>0</v>
      </c>
      <c r="F61" s="62">
        <v>27412.5</v>
      </c>
      <c r="G61" s="62">
        <v>2621.5</v>
      </c>
      <c r="H61" s="62">
        <v>1605</v>
      </c>
      <c r="I61" s="62">
        <v>0</v>
      </c>
      <c r="J61" s="62">
        <v>2621.5</v>
      </c>
    </row>
    <row r="62" spans="1:10" ht="15.75" x14ac:dyDescent="0.25">
      <c r="A62" s="65" t="s">
        <v>133</v>
      </c>
      <c r="B62" s="62">
        <v>102</v>
      </c>
      <c r="C62" s="62">
        <v>102</v>
      </c>
      <c r="D62" s="62">
        <v>101.65</v>
      </c>
      <c r="E62" s="62">
        <v>0</v>
      </c>
      <c r="F62" s="62">
        <v>0.35</v>
      </c>
      <c r="G62" s="62">
        <v>101.65</v>
      </c>
      <c r="H62" s="62">
        <v>0</v>
      </c>
      <c r="I62" s="62">
        <v>0</v>
      </c>
      <c r="J62" s="62">
        <v>0</v>
      </c>
    </row>
    <row r="63" spans="1:10" ht="15.75" x14ac:dyDescent="0.25">
      <c r="A63" s="61" t="s">
        <v>83</v>
      </c>
      <c r="B63" s="64">
        <f>SUM(B64:B102)</f>
        <v>280211</v>
      </c>
      <c r="C63" s="64">
        <f t="shared" ref="C63:J63" si="4">SUM(C64:C102)</f>
        <v>236104</v>
      </c>
      <c r="D63" s="64">
        <f t="shared" si="4"/>
        <v>139679.43000000005</v>
      </c>
      <c r="E63" s="64">
        <f t="shared" si="4"/>
        <v>0</v>
      </c>
      <c r="F63" s="64">
        <f t="shared" si="4"/>
        <v>96424.569999999978</v>
      </c>
      <c r="G63" s="64">
        <f t="shared" si="4"/>
        <v>93703.75</v>
      </c>
      <c r="H63" s="64">
        <f t="shared" si="4"/>
        <v>45975.68</v>
      </c>
      <c r="I63" s="64">
        <f t="shared" si="4"/>
        <v>26764.809999999994</v>
      </c>
      <c r="J63" s="64">
        <f t="shared" si="4"/>
        <v>23892.259999999995</v>
      </c>
    </row>
    <row r="64" spans="1:10" ht="15.75" x14ac:dyDescent="0.25">
      <c r="A64" s="58" t="s">
        <v>84</v>
      </c>
      <c r="B64" s="62">
        <v>21285</v>
      </c>
      <c r="C64" s="62">
        <v>21285</v>
      </c>
      <c r="D64" s="62">
        <v>17634.43</v>
      </c>
      <c r="E64" s="62">
        <v>0</v>
      </c>
      <c r="F64" s="62">
        <v>3650.57</v>
      </c>
      <c r="G64" s="62">
        <v>14253.86</v>
      </c>
      <c r="H64" s="62">
        <v>3380.57</v>
      </c>
      <c r="I64" s="62">
        <v>5836.53</v>
      </c>
      <c r="J64" s="62">
        <v>5064.96</v>
      </c>
    </row>
    <row r="65" spans="1:10" ht="15.75" x14ac:dyDescent="0.25">
      <c r="A65" s="58" t="s">
        <v>85</v>
      </c>
      <c r="B65" s="62">
        <v>10234</v>
      </c>
      <c r="C65" s="62">
        <v>7651</v>
      </c>
      <c r="D65" s="62">
        <v>7361.54</v>
      </c>
      <c r="E65" s="62">
        <v>0</v>
      </c>
      <c r="F65" s="62">
        <v>289.45999999999998</v>
      </c>
      <c r="G65" s="62">
        <v>2500.7399999999998</v>
      </c>
      <c r="H65" s="62">
        <v>4860.8</v>
      </c>
      <c r="I65" s="62">
        <v>3891.55</v>
      </c>
      <c r="J65" s="62">
        <v>1141.55</v>
      </c>
    </row>
    <row r="66" spans="1:10" ht="15.75" x14ac:dyDescent="0.25">
      <c r="A66" s="58" t="s">
        <v>86</v>
      </c>
      <c r="B66" s="62">
        <v>2844</v>
      </c>
      <c r="C66" s="62">
        <v>2844</v>
      </c>
      <c r="D66" s="62">
        <v>1722.47</v>
      </c>
      <c r="E66" s="62">
        <v>0</v>
      </c>
      <c r="F66" s="62">
        <v>1121.53</v>
      </c>
      <c r="G66" s="62">
        <v>1722.47</v>
      </c>
      <c r="H66" s="62">
        <v>0</v>
      </c>
      <c r="I66" s="62">
        <v>2.09</v>
      </c>
      <c r="J66" s="62">
        <v>85.76</v>
      </c>
    </row>
    <row r="67" spans="1:10" ht="15.75" x14ac:dyDescent="0.25">
      <c r="A67" s="58" t="s">
        <v>87</v>
      </c>
      <c r="B67" s="62">
        <v>2360</v>
      </c>
      <c r="C67" s="62">
        <v>2141</v>
      </c>
      <c r="D67" s="62">
        <v>719.04</v>
      </c>
      <c r="E67" s="62">
        <v>0</v>
      </c>
      <c r="F67" s="62">
        <v>1421.96</v>
      </c>
      <c r="G67" s="62">
        <v>205.44</v>
      </c>
      <c r="H67" s="62">
        <v>513.6</v>
      </c>
      <c r="I67" s="62">
        <v>0</v>
      </c>
      <c r="J67" s="62">
        <v>0</v>
      </c>
    </row>
    <row r="68" spans="1:10" ht="15.75" x14ac:dyDescent="0.25">
      <c r="A68" s="58" t="s">
        <v>88</v>
      </c>
      <c r="B68" s="62">
        <v>569</v>
      </c>
      <c r="C68" s="62">
        <v>482</v>
      </c>
      <c r="D68" s="63">
        <v>0</v>
      </c>
      <c r="E68" s="62">
        <v>0</v>
      </c>
      <c r="F68" s="62">
        <v>482</v>
      </c>
      <c r="G68" s="63">
        <v>0</v>
      </c>
      <c r="H68" s="62">
        <v>0</v>
      </c>
      <c r="I68" s="63">
        <v>0</v>
      </c>
      <c r="J68" s="63">
        <v>0</v>
      </c>
    </row>
    <row r="69" spans="1:10" ht="15.75" x14ac:dyDescent="0.25">
      <c r="A69" s="58" t="s">
        <v>89</v>
      </c>
      <c r="B69" s="62">
        <v>11523</v>
      </c>
      <c r="C69" s="62">
        <v>7335</v>
      </c>
      <c r="D69" s="62">
        <v>572.45000000000005</v>
      </c>
      <c r="E69" s="62">
        <v>0</v>
      </c>
      <c r="F69" s="62">
        <v>6762.55</v>
      </c>
      <c r="G69" s="63">
        <v>0</v>
      </c>
      <c r="H69" s="62">
        <v>572.45000000000005</v>
      </c>
      <c r="I69" s="62">
        <v>0</v>
      </c>
      <c r="J69" s="63">
        <v>0</v>
      </c>
    </row>
    <row r="70" spans="1:10" ht="15.75" x14ac:dyDescent="0.25">
      <c r="A70" s="58" t="s">
        <v>90</v>
      </c>
      <c r="B70" s="62">
        <v>306</v>
      </c>
      <c r="C70" s="62">
        <v>306</v>
      </c>
      <c r="D70" s="62">
        <v>70.400000000000006</v>
      </c>
      <c r="E70" s="62">
        <v>0</v>
      </c>
      <c r="F70" s="62">
        <v>235.6</v>
      </c>
      <c r="G70" s="62">
        <v>70.400000000000006</v>
      </c>
      <c r="H70" s="62">
        <v>0</v>
      </c>
      <c r="I70" s="62">
        <v>0</v>
      </c>
      <c r="J70" s="62">
        <v>0</v>
      </c>
    </row>
    <row r="71" spans="1:10" ht="15.75" x14ac:dyDescent="0.25">
      <c r="A71" s="58" t="s">
        <v>91</v>
      </c>
      <c r="B71" s="62">
        <v>72286</v>
      </c>
      <c r="C71" s="62">
        <v>67986</v>
      </c>
      <c r="D71" s="62">
        <v>17881.54</v>
      </c>
      <c r="E71" s="62">
        <v>0</v>
      </c>
      <c r="F71" s="62">
        <v>50104.46</v>
      </c>
      <c r="G71" s="62">
        <v>17881.54</v>
      </c>
      <c r="H71" s="62">
        <v>0</v>
      </c>
      <c r="I71" s="62">
        <v>0</v>
      </c>
      <c r="J71" s="62">
        <v>0</v>
      </c>
    </row>
    <row r="72" spans="1:10" ht="15.75" x14ac:dyDescent="0.25">
      <c r="A72" s="58" t="s">
        <v>92</v>
      </c>
      <c r="B72" s="62">
        <v>15115</v>
      </c>
      <c r="C72" s="62">
        <v>10478</v>
      </c>
      <c r="D72" s="62">
        <v>3508.69</v>
      </c>
      <c r="E72" s="62">
        <v>0</v>
      </c>
      <c r="F72" s="62">
        <v>6969.31</v>
      </c>
      <c r="G72" s="62">
        <v>3498.68</v>
      </c>
      <c r="H72" s="62">
        <v>10.01</v>
      </c>
      <c r="I72" s="62">
        <v>10.01</v>
      </c>
      <c r="J72" s="62">
        <v>0</v>
      </c>
    </row>
    <row r="73" spans="1:10" ht="15.75" x14ac:dyDescent="0.25">
      <c r="A73" s="58" t="s">
        <v>93</v>
      </c>
      <c r="B73" s="62">
        <v>4715</v>
      </c>
      <c r="C73" s="62">
        <v>2264</v>
      </c>
      <c r="D73" s="62">
        <v>654.66999999999996</v>
      </c>
      <c r="E73" s="62">
        <v>0</v>
      </c>
      <c r="F73" s="62">
        <v>1609.33</v>
      </c>
      <c r="G73" s="62">
        <v>598.34</v>
      </c>
      <c r="H73" s="62">
        <v>56.33</v>
      </c>
      <c r="I73" s="62">
        <v>124.81</v>
      </c>
      <c r="J73" s="62">
        <v>269.36</v>
      </c>
    </row>
    <row r="74" spans="1:10" ht="15.75" x14ac:dyDescent="0.25">
      <c r="A74" s="58" t="s">
        <v>152</v>
      </c>
      <c r="B74" s="62">
        <v>129</v>
      </c>
      <c r="C74" s="62">
        <v>129</v>
      </c>
      <c r="D74" s="63">
        <v>0</v>
      </c>
      <c r="E74" s="62">
        <v>0</v>
      </c>
      <c r="F74" s="62">
        <v>129</v>
      </c>
      <c r="G74" s="63">
        <v>0</v>
      </c>
      <c r="H74" s="62">
        <v>0</v>
      </c>
      <c r="I74" s="63">
        <v>0</v>
      </c>
      <c r="J74" s="63">
        <v>0</v>
      </c>
    </row>
    <row r="75" spans="1:10" ht="15.75" x14ac:dyDescent="0.25">
      <c r="A75" s="58" t="s">
        <v>94</v>
      </c>
      <c r="B75" s="62">
        <v>6562</v>
      </c>
      <c r="C75" s="62">
        <v>4752</v>
      </c>
      <c r="D75" s="62">
        <v>1701.3</v>
      </c>
      <c r="E75" s="62">
        <v>0</v>
      </c>
      <c r="F75" s="62">
        <v>3050.7</v>
      </c>
      <c r="G75" s="62">
        <v>1701.3</v>
      </c>
      <c r="H75" s="62">
        <v>0</v>
      </c>
      <c r="I75" s="62">
        <v>0</v>
      </c>
      <c r="J75" s="62">
        <v>532.22</v>
      </c>
    </row>
    <row r="76" spans="1:10" ht="15.75" x14ac:dyDescent="0.25">
      <c r="A76" s="58" t="s">
        <v>95</v>
      </c>
      <c r="B76" s="62">
        <v>16037</v>
      </c>
      <c r="C76" s="62">
        <v>16037</v>
      </c>
      <c r="D76" s="62">
        <v>14524.96</v>
      </c>
      <c r="E76" s="62">
        <v>0</v>
      </c>
      <c r="F76" s="62">
        <v>1512.04</v>
      </c>
      <c r="G76" s="62">
        <v>3259.65</v>
      </c>
      <c r="H76" s="62">
        <v>11265.31</v>
      </c>
      <c r="I76" s="62">
        <v>4068.68</v>
      </c>
      <c r="J76" s="62">
        <v>0</v>
      </c>
    </row>
    <row r="77" spans="1:10" ht="15.75" x14ac:dyDescent="0.25">
      <c r="A77" s="58" t="s">
        <v>96</v>
      </c>
      <c r="B77" s="62">
        <v>5737</v>
      </c>
      <c r="C77" s="62">
        <v>3199</v>
      </c>
      <c r="D77" s="62">
        <v>2052.8000000000002</v>
      </c>
      <c r="E77" s="62">
        <v>0</v>
      </c>
      <c r="F77" s="62">
        <v>1146.2</v>
      </c>
      <c r="G77" s="62">
        <v>2052.8000000000002</v>
      </c>
      <c r="H77" s="62">
        <v>0</v>
      </c>
      <c r="I77" s="62">
        <v>0</v>
      </c>
      <c r="J77" s="62">
        <v>0</v>
      </c>
    </row>
    <row r="78" spans="1:10" ht="15.75" x14ac:dyDescent="0.25">
      <c r="A78" s="58" t="s">
        <v>97</v>
      </c>
      <c r="B78" s="62">
        <v>4643</v>
      </c>
      <c r="C78" s="62">
        <v>4162</v>
      </c>
      <c r="D78" s="62">
        <v>4093.62</v>
      </c>
      <c r="E78" s="62">
        <v>0</v>
      </c>
      <c r="F78" s="62">
        <v>68.38</v>
      </c>
      <c r="G78" s="62">
        <v>2422.98</v>
      </c>
      <c r="H78" s="62">
        <v>1670.64</v>
      </c>
      <c r="I78" s="62">
        <v>258.04000000000002</v>
      </c>
      <c r="J78" s="62">
        <v>1430.16</v>
      </c>
    </row>
    <row r="79" spans="1:10" ht="15.75" x14ac:dyDescent="0.25">
      <c r="A79" s="58" t="s">
        <v>98</v>
      </c>
      <c r="B79" s="62">
        <v>1620</v>
      </c>
      <c r="C79" s="62">
        <v>1220</v>
      </c>
      <c r="D79" s="62">
        <v>517.88</v>
      </c>
      <c r="E79" s="62">
        <v>0</v>
      </c>
      <c r="F79" s="62">
        <v>702.12</v>
      </c>
      <c r="G79" s="63">
        <v>0</v>
      </c>
      <c r="H79" s="62">
        <v>517.88</v>
      </c>
      <c r="I79" s="62">
        <v>0</v>
      </c>
      <c r="J79" s="63">
        <v>0</v>
      </c>
    </row>
    <row r="80" spans="1:10" ht="15.75" x14ac:dyDescent="0.25">
      <c r="A80" s="58" t="s">
        <v>99</v>
      </c>
      <c r="B80" s="62">
        <v>655</v>
      </c>
      <c r="C80" s="62">
        <v>437</v>
      </c>
      <c r="D80" s="62">
        <v>43.17</v>
      </c>
      <c r="E80" s="62">
        <v>0</v>
      </c>
      <c r="F80" s="62">
        <v>393.83</v>
      </c>
      <c r="G80" s="62">
        <v>43.17</v>
      </c>
      <c r="H80" s="62">
        <v>0</v>
      </c>
      <c r="I80" s="62">
        <v>13.89</v>
      </c>
      <c r="J80" s="62">
        <v>13.89</v>
      </c>
    </row>
    <row r="81" spans="1:10" ht="15.75" x14ac:dyDescent="0.25">
      <c r="A81" s="58" t="s">
        <v>100</v>
      </c>
      <c r="B81" s="62">
        <v>6156</v>
      </c>
      <c r="C81" s="62">
        <v>4498</v>
      </c>
      <c r="D81" s="62">
        <v>3723.89</v>
      </c>
      <c r="E81" s="62">
        <v>0</v>
      </c>
      <c r="F81" s="62">
        <v>774.11</v>
      </c>
      <c r="G81" s="62">
        <v>3025.32</v>
      </c>
      <c r="H81" s="62">
        <v>698.57</v>
      </c>
      <c r="I81" s="62">
        <v>706.8</v>
      </c>
      <c r="J81" s="62">
        <v>1610.99</v>
      </c>
    </row>
    <row r="82" spans="1:10" ht="15.75" x14ac:dyDescent="0.25">
      <c r="A82" s="58" t="s">
        <v>101</v>
      </c>
      <c r="B82" s="62">
        <v>481</v>
      </c>
      <c r="C82" s="62">
        <v>219</v>
      </c>
      <c r="D82" s="62">
        <v>18.07</v>
      </c>
      <c r="E82" s="62">
        <v>0</v>
      </c>
      <c r="F82" s="62">
        <v>200.93</v>
      </c>
      <c r="G82" s="63">
        <v>0</v>
      </c>
      <c r="H82" s="62">
        <v>18.07</v>
      </c>
      <c r="I82" s="62">
        <v>18.07</v>
      </c>
      <c r="J82" s="63">
        <v>0</v>
      </c>
    </row>
    <row r="83" spans="1:10" ht="15.75" x14ac:dyDescent="0.25">
      <c r="A83" s="58" t="s">
        <v>102</v>
      </c>
      <c r="B83" s="62">
        <v>606</v>
      </c>
      <c r="C83" s="62">
        <v>606</v>
      </c>
      <c r="D83" s="62">
        <v>304.95</v>
      </c>
      <c r="E83" s="62">
        <v>0</v>
      </c>
      <c r="F83" s="62">
        <v>301.05</v>
      </c>
      <c r="G83" s="63">
        <v>0</v>
      </c>
      <c r="H83" s="62">
        <v>304.95</v>
      </c>
      <c r="I83" s="62">
        <v>304.95</v>
      </c>
      <c r="J83" s="63">
        <v>0</v>
      </c>
    </row>
    <row r="84" spans="1:10" ht="15.75" x14ac:dyDescent="0.25">
      <c r="A84" s="58" t="s">
        <v>103</v>
      </c>
      <c r="B84" s="62">
        <v>1005</v>
      </c>
      <c r="C84" s="62">
        <v>731</v>
      </c>
      <c r="D84" s="62">
        <v>323.25</v>
      </c>
      <c r="E84" s="62">
        <v>0</v>
      </c>
      <c r="F84" s="62">
        <v>407.75</v>
      </c>
      <c r="G84" s="62">
        <v>323.25</v>
      </c>
      <c r="H84" s="62">
        <v>0</v>
      </c>
      <c r="I84" s="62">
        <v>90.74</v>
      </c>
      <c r="J84" s="62">
        <v>90.74</v>
      </c>
    </row>
    <row r="85" spans="1:10" ht="15.75" x14ac:dyDescent="0.25">
      <c r="A85" s="58" t="s">
        <v>104</v>
      </c>
      <c r="B85" s="62">
        <v>2007</v>
      </c>
      <c r="C85" s="62">
        <v>1532</v>
      </c>
      <c r="D85" s="62">
        <v>559.24</v>
      </c>
      <c r="E85" s="62">
        <v>0</v>
      </c>
      <c r="F85" s="62">
        <v>972.76</v>
      </c>
      <c r="G85" s="62">
        <v>559.24</v>
      </c>
      <c r="H85" s="62">
        <v>0</v>
      </c>
      <c r="I85" s="62">
        <v>9.6300000000000008</v>
      </c>
      <c r="J85" s="62">
        <v>9.6300000000000008</v>
      </c>
    </row>
    <row r="86" spans="1:10" ht="15.75" x14ac:dyDescent="0.25">
      <c r="A86" s="58" t="s">
        <v>146</v>
      </c>
      <c r="B86" s="62">
        <v>1467</v>
      </c>
      <c r="C86" s="62">
        <v>967</v>
      </c>
      <c r="D86" s="62">
        <v>141.13999999999999</v>
      </c>
      <c r="E86" s="62">
        <v>0</v>
      </c>
      <c r="F86" s="62">
        <v>825.86</v>
      </c>
      <c r="G86" s="62">
        <v>2.0299999999999998</v>
      </c>
      <c r="H86" s="62">
        <v>139.11000000000001</v>
      </c>
      <c r="I86" s="62">
        <v>139.11000000000001</v>
      </c>
      <c r="J86" s="62">
        <v>0</v>
      </c>
    </row>
    <row r="87" spans="1:10" ht="15.75" x14ac:dyDescent="0.25">
      <c r="A87" s="58" t="s">
        <v>153</v>
      </c>
      <c r="B87" s="62">
        <v>438</v>
      </c>
      <c r="C87" s="62">
        <v>438</v>
      </c>
      <c r="D87" s="63">
        <v>0</v>
      </c>
      <c r="E87" s="62">
        <v>0</v>
      </c>
      <c r="F87" s="62">
        <v>438</v>
      </c>
      <c r="G87" s="63">
        <v>0</v>
      </c>
      <c r="H87" s="62">
        <v>0</v>
      </c>
      <c r="I87" s="63">
        <v>0</v>
      </c>
      <c r="J87" s="63">
        <v>0</v>
      </c>
    </row>
    <row r="88" spans="1:10" ht="15.75" x14ac:dyDescent="0.25">
      <c r="A88" s="58" t="s">
        <v>105</v>
      </c>
      <c r="B88" s="62">
        <v>3774</v>
      </c>
      <c r="C88" s="62">
        <v>3036</v>
      </c>
      <c r="D88" s="62">
        <v>2473.35</v>
      </c>
      <c r="E88" s="62">
        <v>0</v>
      </c>
      <c r="F88" s="62">
        <v>562.65</v>
      </c>
      <c r="G88" s="62">
        <v>111.35</v>
      </c>
      <c r="H88" s="62">
        <v>2362</v>
      </c>
      <c r="I88" s="62">
        <v>2396.1799999999998</v>
      </c>
      <c r="J88" s="62">
        <v>62.18</v>
      </c>
    </row>
    <row r="89" spans="1:10" ht="15.75" x14ac:dyDescent="0.25">
      <c r="A89" s="58" t="s">
        <v>106</v>
      </c>
      <c r="B89" s="62">
        <v>2181</v>
      </c>
      <c r="C89" s="62">
        <v>1131</v>
      </c>
      <c r="D89" s="62">
        <v>531.61</v>
      </c>
      <c r="E89" s="62">
        <v>0</v>
      </c>
      <c r="F89" s="62">
        <v>599.39</v>
      </c>
      <c r="G89" s="62">
        <v>363.4</v>
      </c>
      <c r="H89" s="62">
        <v>168.21</v>
      </c>
      <c r="I89" s="62">
        <v>183.67</v>
      </c>
      <c r="J89" s="62">
        <v>337.85</v>
      </c>
    </row>
    <row r="90" spans="1:10" ht="15.75" x14ac:dyDescent="0.25">
      <c r="A90" s="58" t="s">
        <v>154</v>
      </c>
      <c r="B90" s="62">
        <v>350</v>
      </c>
      <c r="C90" s="62">
        <v>350</v>
      </c>
      <c r="D90" s="62">
        <v>339.4</v>
      </c>
      <c r="E90" s="62">
        <v>0</v>
      </c>
      <c r="F90" s="62">
        <v>10.6</v>
      </c>
      <c r="G90" s="62">
        <v>154.08000000000001</v>
      </c>
      <c r="H90" s="62">
        <v>185.32</v>
      </c>
      <c r="I90" s="62">
        <v>0</v>
      </c>
      <c r="J90" s="62">
        <v>0</v>
      </c>
    </row>
    <row r="91" spans="1:10" ht="15.75" x14ac:dyDescent="0.25">
      <c r="A91" s="58" t="s">
        <v>107</v>
      </c>
      <c r="B91" s="62">
        <v>4321</v>
      </c>
      <c r="C91" s="62">
        <v>3328</v>
      </c>
      <c r="D91" s="62">
        <v>878.71</v>
      </c>
      <c r="E91" s="62">
        <v>0</v>
      </c>
      <c r="F91" s="62">
        <v>2449.29</v>
      </c>
      <c r="G91" s="62">
        <v>761.81</v>
      </c>
      <c r="H91" s="62">
        <v>116.9</v>
      </c>
      <c r="I91" s="62">
        <v>116.9</v>
      </c>
      <c r="J91" s="62">
        <v>0</v>
      </c>
    </row>
    <row r="92" spans="1:10" ht="15.75" x14ac:dyDescent="0.25">
      <c r="A92" s="58" t="s">
        <v>108</v>
      </c>
      <c r="B92" s="62">
        <v>15758</v>
      </c>
      <c r="C92" s="62">
        <v>14117</v>
      </c>
      <c r="D92" s="62">
        <v>10980.97</v>
      </c>
      <c r="E92" s="62">
        <v>0</v>
      </c>
      <c r="F92" s="62">
        <v>3136.03</v>
      </c>
      <c r="G92" s="62">
        <v>10195.41</v>
      </c>
      <c r="H92" s="62">
        <v>785.56</v>
      </c>
      <c r="I92" s="62">
        <v>1006.23</v>
      </c>
      <c r="J92" s="62">
        <v>851.33</v>
      </c>
    </row>
    <row r="93" spans="1:10" ht="15.75" x14ac:dyDescent="0.25">
      <c r="A93" s="58" t="s">
        <v>109</v>
      </c>
      <c r="B93" s="62">
        <v>5574</v>
      </c>
      <c r="C93" s="62">
        <v>5574</v>
      </c>
      <c r="D93" s="62">
        <v>2349.5700000000002</v>
      </c>
      <c r="E93" s="62">
        <v>0</v>
      </c>
      <c r="F93" s="62">
        <v>3224.43</v>
      </c>
      <c r="G93" s="62">
        <v>944.96</v>
      </c>
      <c r="H93" s="62">
        <v>1404.61</v>
      </c>
      <c r="I93" s="62">
        <v>883.1</v>
      </c>
      <c r="J93" s="62">
        <v>9.2100000000000009</v>
      </c>
    </row>
    <row r="94" spans="1:10" ht="15.75" x14ac:dyDescent="0.25">
      <c r="A94" s="58" t="s">
        <v>110</v>
      </c>
      <c r="B94" s="62">
        <v>12514</v>
      </c>
      <c r="C94" s="62">
        <v>10895</v>
      </c>
      <c r="D94" s="62">
        <v>10520.42</v>
      </c>
      <c r="E94" s="62">
        <v>0</v>
      </c>
      <c r="F94" s="62">
        <v>374.58</v>
      </c>
      <c r="G94" s="62">
        <v>9790.49</v>
      </c>
      <c r="H94" s="62">
        <v>729.93</v>
      </c>
      <c r="I94" s="62">
        <v>761.94</v>
      </c>
      <c r="J94" s="62">
        <v>5545.83</v>
      </c>
    </row>
    <row r="95" spans="1:10" ht="15.75" x14ac:dyDescent="0.25">
      <c r="A95" s="58" t="s">
        <v>111</v>
      </c>
      <c r="B95" s="62">
        <v>22429</v>
      </c>
      <c r="C95" s="62">
        <v>19189</v>
      </c>
      <c r="D95" s="62">
        <v>18896.650000000001</v>
      </c>
      <c r="E95" s="62">
        <v>0</v>
      </c>
      <c r="F95" s="62">
        <v>292.35000000000002</v>
      </c>
      <c r="G95" s="62">
        <v>9392.73</v>
      </c>
      <c r="H95" s="62">
        <v>9503.92</v>
      </c>
      <c r="I95" s="62">
        <v>1007.25</v>
      </c>
      <c r="J95" s="62">
        <v>2956.94</v>
      </c>
    </row>
    <row r="96" spans="1:10" ht="15.75" x14ac:dyDescent="0.25">
      <c r="A96" s="58" t="s">
        <v>112</v>
      </c>
      <c r="B96" s="62">
        <v>4336</v>
      </c>
      <c r="C96" s="62">
        <v>2635</v>
      </c>
      <c r="D96" s="62">
        <v>2277.89</v>
      </c>
      <c r="E96" s="62">
        <v>0</v>
      </c>
      <c r="F96" s="62">
        <v>357.11</v>
      </c>
      <c r="G96" s="62">
        <v>1194.19</v>
      </c>
      <c r="H96" s="62">
        <v>1083.7</v>
      </c>
      <c r="I96" s="62">
        <v>400.05</v>
      </c>
      <c r="J96" s="62">
        <v>322.14999999999998</v>
      </c>
    </row>
    <row r="97" spans="1:10" ht="15.75" x14ac:dyDescent="0.25">
      <c r="A97" s="58" t="s">
        <v>113</v>
      </c>
      <c r="B97" s="62">
        <v>18109</v>
      </c>
      <c r="C97" s="62">
        <v>12065</v>
      </c>
      <c r="D97" s="62">
        <v>12000.42</v>
      </c>
      <c r="E97" s="62">
        <v>0</v>
      </c>
      <c r="F97" s="62">
        <v>64.58</v>
      </c>
      <c r="G97" s="62">
        <v>6373.18</v>
      </c>
      <c r="H97" s="62">
        <v>5627.24</v>
      </c>
      <c r="I97" s="62">
        <v>4534.59</v>
      </c>
      <c r="J97" s="62">
        <v>3557.51</v>
      </c>
    </row>
    <row r="98" spans="1:10" ht="15.75" x14ac:dyDescent="0.25">
      <c r="A98" s="65" t="s">
        <v>134</v>
      </c>
      <c r="B98" s="62"/>
      <c r="C98" s="62"/>
      <c r="D98" s="62"/>
      <c r="E98" s="62"/>
      <c r="F98" s="62"/>
      <c r="G98" s="62"/>
      <c r="H98" s="62"/>
      <c r="I98" s="81"/>
      <c r="J98" s="62"/>
    </row>
    <row r="99" spans="1:10" ht="15.75" x14ac:dyDescent="0.25">
      <c r="A99" s="65" t="s">
        <v>135</v>
      </c>
      <c r="B99" s="62">
        <v>45</v>
      </c>
      <c r="C99" s="62">
        <v>45</v>
      </c>
      <c r="D99" s="62">
        <v>44.14</v>
      </c>
      <c r="E99" s="62">
        <v>0</v>
      </c>
      <c r="F99" s="62">
        <v>0.86</v>
      </c>
      <c r="G99" s="62">
        <v>44.14</v>
      </c>
      <c r="H99" s="62">
        <v>0</v>
      </c>
      <c r="I99" s="62">
        <v>0</v>
      </c>
      <c r="J99" s="62">
        <v>0</v>
      </c>
    </row>
    <row r="100" spans="1:10" ht="15.75" x14ac:dyDescent="0.25">
      <c r="A100" s="65" t="s">
        <v>157</v>
      </c>
      <c r="B100" s="62">
        <v>510</v>
      </c>
      <c r="C100" s="62">
        <v>510</v>
      </c>
      <c r="D100" s="63">
        <v>0</v>
      </c>
      <c r="E100" s="62">
        <v>0</v>
      </c>
      <c r="F100" s="62">
        <v>510</v>
      </c>
      <c r="G100" s="63">
        <v>0</v>
      </c>
      <c r="H100" s="62">
        <v>0</v>
      </c>
      <c r="I100" s="63">
        <v>0</v>
      </c>
      <c r="J100" s="63">
        <v>0</v>
      </c>
    </row>
    <row r="101" spans="1:10" ht="15.75" x14ac:dyDescent="0.25">
      <c r="A101" s="65" t="s">
        <v>136</v>
      </c>
      <c r="B101" s="62">
        <v>1273</v>
      </c>
      <c r="C101" s="62">
        <v>1273</v>
      </c>
      <c r="D101" s="63">
        <v>0</v>
      </c>
      <c r="E101" s="62">
        <v>0</v>
      </c>
      <c r="F101" s="62">
        <v>1273</v>
      </c>
      <c r="G101" s="63">
        <v>0</v>
      </c>
      <c r="H101" s="62">
        <v>0</v>
      </c>
      <c r="I101" s="63">
        <v>0</v>
      </c>
      <c r="J101" s="63">
        <v>0</v>
      </c>
    </row>
    <row r="102" spans="1:10" ht="15.75" x14ac:dyDescent="0.25">
      <c r="A102" s="65" t="s">
        <v>137</v>
      </c>
      <c r="B102" s="62">
        <v>257</v>
      </c>
      <c r="C102" s="62">
        <v>257</v>
      </c>
      <c r="D102" s="62">
        <v>256.8</v>
      </c>
      <c r="E102" s="62">
        <v>0</v>
      </c>
      <c r="F102" s="62">
        <v>0.2</v>
      </c>
      <c r="G102" s="62">
        <v>256.8</v>
      </c>
      <c r="H102" s="62">
        <v>0</v>
      </c>
      <c r="I102" s="62">
        <v>0</v>
      </c>
      <c r="J102" s="62">
        <v>0</v>
      </c>
    </row>
    <row r="103" spans="1:10" ht="15.75" x14ac:dyDescent="0.25">
      <c r="A103" s="66" t="s">
        <v>126</v>
      </c>
      <c r="B103" s="64">
        <f t="shared" ref="B103:J103" si="5">SUM(B104:B104)</f>
        <v>9037</v>
      </c>
      <c r="C103" s="64">
        <f t="shared" si="5"/>
        <v>9037</v>
      </c>
      <c r="D103" s="64">
        <f t="shared" si="5"/>
        <v>3579.24</v>
      </c>
      <c r="E103" s="64">
        <f t="shared" si="5"/>
        <v>0</v>
      </c>
      <c r="F103" s="64">
        <f t="shared" si="5"/>
        <v>5457.76</v>
      </c>
      <c r="G103" s="64">
        <f t="shared" si="5"/>
        <v>846.09</v>
      </c>
      <c r="H103" s="64">
        <f t="shared" si="5"/>
        <v>2733.15</v>
      </c>
      <c r="I103" s="79">
        <f t="shared" si="5"/>
        <v>0</v>
      </c>
      <c r="J103" s="64">
        <f t="shared" si="5"/>
        <v>0</v>
      </c>
    </row>
    <row r="104" spans="1:10" ht="15.75" x14ac:dyDescent="0.25">
      <c r="A104" s="65" t="s">
        <v>125</v>
      </c>
      <c r="B104" s="62">
        <v>9037</v>
      </c>
      <c r="C104" s="62">
        <v>9037</v>
      </c>
      <c r="D104" s="62">
        <v>3579.24</v>
      </c>
      <c r="E104" s="62">
        <v>0</v>
      </c>
      <c r="F104" s="62">
        <v>5457.76</v>
      </c>
      <c r="G104" s="62">
        <v>846.09</v>
      </c>
      <c r="H104" s="62">
        <v>2733.15</v>
      </c>
      <c r="I104" s="62">
        <v>0</v>
      </c>
      <c r="J104" s="62">
        <v>0</v>
      </c>
    </row>
    <row r="105" spans="1:10" ht="15.75" x14ac:dyDescent="0.25">
      <c r="A105" s="58"/>
      <c r="B105" s="62">
        <v>0</v>
      </c>
      <c r="C105" s="62">
        <v>0</v>
      </c>
      <c r="D105" s="62">
        <v>0</v>
      </c>
      <c r="E105" s="62">
        <v>0</v>
      </c>
      <c r="F105" s="62">
        <v>0</v>
      </c>
      <c r="G105" s="63">
        <v>0</v>
      </c>
      <c r="H105" s="62">
        <v>0</v>
      </c>
      <c r="I105" s="81">
        <v>0</v>
      </c>
      <c r="J105" s="63">
        <v>0</v>
      </c>
    </row>
    <row r="106" spans="1:10" ht="15.75" x14ac:dyDescent="0.25">
      <c r="A106" s="61" t="s">
        <v>114</v>
      </c>
      <c r="B106" s="64">
        <f>SUM(B107:B110)</f>
        <v>56691</v>
      </c>
      <c r="C106" s="64">
        <f t="shared" ref="C106:J106" si="6">SUM(C107:C110)</f>
        <v>41088</v>
      </c>
      <c r="D106" s="64">
        <f t="shared" si="6"/>
        <v>23173.15</v>
      </c>
      <c r="E106" s="64">
        <f t="shared" si="6"/>
        <v>0</v>
      </c>
      <c r="F106" s="64">
        <f t="shared" si="6"/>
        <v>17914.849999999999</v>
      </c>
      <c r="G106" s="64">
        <f t="shared" si="6"/>
        <v>21523.15</v>
      </c>
      <c r="H106" s="64">
        <f t="shared" si="6"/>
        <v>1650</v>
      </c>
      <c r="I106" s="79">
        <f t="shared" si="6"/>
        <v>48.15</v>
      </c>
      <c r="J106" s="64">
        <f t="shared" si="6"/>
        <v>48.15</v>
      </c>
    </row>
    <row r="107" spans="1:10" ht="15.75" x14ac:dyDescent="0.25">
      <c r="A107" s="58" t="s">
        <v>115</v>
      </c>
      <c r="B107" s="62">
        <v>15131</v>
      </c>
      <c r="C107" s="62">
        <v>15131</v>
      </c>
      <c r="D107" s="62">
        <v>12500</v>
      </c>
      <c r="E107" s="62">
        <v>0</v>
      </c>
      <c r="F107" s="62">
        <v>2631</v>
      </c>
      <c r="G107" s="62">
        <v>12500</v>
      </c>
      <c r="H107" s="62">
        <v>0</v>
      </c>
      <c r="I107" s="62">
        <v>0</v>
      </c>
      <c r="J107" s="62">
        <v>0</v>
      </c>
    </row>
    <row r="108" spans="1:10" ht="15.75" x14ac:dyDescent="0.25">
      <c r="A108" s="58" t="s">
        <v>116</v>
      </c>
      <c r="B108" s="62">
        <v>29903</v>
      </c>
      <c r="C108" s="62">
        <v>16100</v>
      </c>
      <c r="D108" s="62">
        <v>10673.15</v>
      </c>
      <c r="E108" s="62">
        <v>0</v>
      </c>
      <c r="F108" s="62">
        <v>5426.85</v>
      </c>
      <c r="G108" s="62">
        <v>9023.15</v>
      </c>
      <c r="H108" s="62">
        <v>1650</v>
      </c>
      <c r="I108" s="62">
        <v>48.15</v>
      </c>
      <c r="J108" s="62">
        <v>48.15</v>
      </c>
    </row>
    <row r="109" spans="1:10" ht="15.75" x14ac:dyDescent="0.25">
      <c r="A109" s="58" t="s">
        <v>117</v>
      </c>
      <c r="B109" s="62">
        <v>9857</v>
      </c>
      <c r="C109" s="62">
        <v>9857</v>
      </c>
      <c r="D109" s="63">
        <v>0</v>
      </c>
      <c r="E109" s="62">
        <v>0</v>
      </c>
      <c r="F109" s="62">
        <v>9857</v>
      </c>
      <c r="G109" s="63">
        <v>0</v>
      </c>
      <c r="H109" s="62">
        <v>0</v>
      </c>
      <c r="I109" s="63">
        <v>0</v>
      </c>
      <c r="J109" s="63">
        <v>0</v>
      </c>
    </row>
    <row r="110" spans="1:10" ht="15.75" x14ac:dyDescent="0.25">
      <c r="A110" s="65" t="s">
        <v>155</v>
      </c>
      <c r="B110" s="62">
        <v>1800</v>
      </c>
      <c r="C110" s="62">
        <v>0</v>
      </c>
      <c r="D110" s="63">
        <v>0</v>
      </c>
      <c r="E110" s="62">
        <v>0</v>
      </c>
      <c r="F110" s="62">
        <v>0</v>
      </c>
      <c r="G110" s="63">
        <v>0</v>
      </c>
      <c r="H110" s="62">
        <v>0</v>
      </c>
      <c r="I110" s="63">
        <v>0</v>
      </c>
      <c r="J110" s="63">
        <v>0</v>
      </c>
    </row>
    <row r="111" spans="1:10" ht="15.75" x14ac:dyDescent="0.25">
      <c r="A111" s="61" t="s">
        <v>118</v>
      </c>
      <c r="B111" s="57">
        <f>SUM(B112:B112)</f>
        <v>0</v>
      </c>
      <c r="C111" s="57">
        <f>SUM(C112:C112)</f>
        <v>0</v>
      </c>
      <c r="D111" s="57">
        <f>SUM(D112:D112)</f>
        <v>0</v>
      </c>
      <c r="E111" s="57">
        <f>SUM(E112:E112)</f>
        <v>0</v>
      </c>
      <c r="F111" s="57">
        <f>SUM(F112:F112)</f>
        <v>0</v>
      </c>
      <c r="G111" s="57">
        <f>SUM(G112:G112)</f>
        <v>0</v>
      </c>
      <c r="H111" s="57">
        <f>SUM(H112:H112)</f>
        <v>0</v>
      </c>
      <c r="I111" s="83">
        <f>SUM(I112:I112)</f>
        <v>0</v>
      </c>
      <c r="J111" s="57">
        <f>SUM(J112:J112)</f>
        <v>0</v>
      </c>
    </row>
    <row r="112" spans="1:10" ht="15.75" x14ac:dyDescent="0.25">
      <c r="A112" s="58" t="s">
        <v>119</v>
      </c>
      <c r="B112" s="62"/>
      <c r="C112" s="62"/>
      <c r="D112" s="63"/>
      <c r="E112" s="62"/>
      <c r="F112" s="62"/>
      <c r="G112" s="63"/>
      <c r="H112" s="62"/>
      <c r="I112" s="82"/>
      <c r="J112" s="63">
        <v>0</v>
      </c>
    </row>
    <row r="113" spans="1:10" ht="15.75" x14ac:dyDescent="0.25">
      <c r="A113" s="56" t="s">
        <v>120</v>
      </c>
      <c r="B113" s="64">
        <f t="shared" ref="B113:J113" si="7">SUM(B114:B122)</f>
        <v>238491</v>
      </c>
      <c r="C113" s="64">
        <f t="shared" si="7"/>
        <v>225591</v>
      </c>
      <c r="D113" s="64">
        <f t="shared" si="7"/>
        <v>128282.36</v>
      </c>
      <c r="E113" s="64">
        <f t="shared" si="7"/>
        <v>0</v>
      </c>
      <c r="F113" s="64">
        <f t="shared" si="7"/>
        <v>97308.64</v>
      </c>
      <c r="G113" s="64">
        <f t="shared" si="7"/>
        <v>29808.880000000001</v>
      </c>
      <c r="H113" s="64">
        <f t="shared" si="7"/>
        <v>98473.48</v>
      </c>
      <c r="I113" s="79">
        <f t="shared" si="7"/>
        <v>12559.3</v>
      </c>
      <c r="J113" s="64">
        <f t="shared" si="7"/>
        <v>20469.240000000002</v>
      </c>
    </row>
    <row r="114" spans="1:10" ht="15.75" x14ac:dyDescent="0.25">
      <c r="A114" s="58" t="s">
        <v>121</v>
      </c>
      <c r="B114" s="62">
        <v>14730</v>
      </c>
      <c r="C114" s="62">
        <v>14730</v>
      </c>
      <c r="D114" s="62">
        <v>1669.13</v>
      </c>
      <c r="E114" s="62">
        <v>0</v>
      </c>
      <c r="F114" s="62">
        <v>13060.87</v>
      </c>
      <c r="G114" s="62">
        <v>192.63</v>
      </c>
      <c r="H114" s="62">
        <v>1476.5</v>
      </c>
      <c r="I114" s="62">
        <v>0</v>
      </c>
      <c r="J114" s="62">
        <v>64.209999999999994</v>
      </c>
    </row>
    <row r="115" spans="1:10" ht="15.75" x14ac:dyDescent="0.25">
      <c r="A115" s="58" t="s">
        <v>122</v>
      </c>
      <c r="B115" s="62">
        <v>69685</v>
      </c>
      <c r="C115" s="62">
        <v>69685</v>
      </c>
      <c r="D115" s="62">
        <v>69684.289999999994</v>
      </c>
      <c r="E115" s="62">
        <v>0</v>
      </c>
      <c r="F115" s="62">
        <v>0.71</v>
      </c>
      <c r="G115" s="63">
        <v>0</v>
      </c>
      <c r="H115" s="62">
        <v>69684.289999999994</v>
      </c>
      <c r="I115" s="62">
        <v>9500</v>
      </c>
      <c r="J115" s="63">
        <v>0</v>
      </c>
    </row>
    <row r="116" spans="1:10" ht="15.75" x14ac:dyDescent="0.25">
      <c r="A116" s="58" t="s">
        <v>156</v>
      </c>
      <c r="B116" s="62">
        <v>9000</v>
      </c>
      <c r="C116" s="62">
        <v>6300</v>
      </c>
      <c r="D116" s="62">
        <v>5793.59</v>
      </c>
      <c r="E116" s="62">
        <v>0</v>
      </c>
      <c r="F116" s="62">
        <v>506.41</v>
      </c>
      <c r="G116" s="62">
        <v>4564.79</v>
      </c>
      <c r="H116" s="62">
        <v>1228.8</v>
      </c>
      <c r="I116" s="62">
        <v>0</v>
      </c>
      <c r="J116" s="62">
        <v>4136.8999999999996</v>
      </c>
    </row>
    <row r="117" spans="1:10" ht="15.75" x14ac:dyDescent="0.25">
      <c r="A117" s="58" t="s">
        <v>123</v>
      </c>
      <c r="B117" s="62">
        <v>2400</v>
      </c>
      <c r="C117" s="62">
        <v>600</v>
      </c>
      <c r="D117" s="63">
        <v>0</v>
      </c>
      <c r="E117" s="62">
        <v>0</v>
      </c>
      <c r="F117" s="62">
        <v>600</v>
      </c>
      <c r="G117" s="63">
        <v>0</v>
      </c>
      <c r="H117" s="62">
        <v>0</v>
      </c>
      <c r="I117" s="63">
        <v>0</v>
      </c>
      <c r="J117" s="63">
        <v>0</v>
      </c>
    </row>
    <row r="118" spans="1:10" ht="15.75" x14ac:dyDescent="0.25">
      <c r="A118" s="58" t="s">
        <v>142</v>
      </c>
      <c r="B118" s="62">
        <v>12000</v>
      </c>
      <c r="C118" s="62">
        <v>8400</v>
      </c>
      <c r="D118" s="62">
        <v>7551.71</v>
      </c>
      <c r="E118" s="62">
        <v>0</v>
      </c>
      <c r="F118" s="62">
        <v>848.29</v>
      </c>
      <c r="G118" s="62">
        <v>3219.59</v>
      </c>
      <c r="H118" s="62">
        <v>4332.12</v>
      </c>
      <c r="I118" s="62">
        <v>0</v>
      </c>
      <c r="J118" s="62">
        <v>3219.59</v>
      </c>
    </row>
    <row r="119" spans="1:10" ht="15.75" x14ac:dyDescent="0.25">
      <c r="A119" s="78" t="s">
        <v>139</v>
      </c>
      <c r="B119" s="62">
        <v>13001</v>
      </c>
      <c r="C119" s="62">
        <v>8201</v>
      </c>
      <c r="D119" s="62">
        <v>7594.5</v>
      </c>
      <c r="E119" s="62">
        <v>0</v>
      </c>
      <c r="F119" s="62">
        <v>606.5</v>
      </c>
      <c r="G119" s="62">
        <v>2470.5300000000002</v>
      </c>
      <c r="H119" s="62">
        <v>5123.97</v>
      </c>
      <c r="I119" s="62">
        <v>3059.3</v>
      </c>
      <c r="J119" s="62">
        <v>299.60000000000002</v>
      </c>
    </row>
    <row r="120" spans="1:10" ht="15.75" x14ac:dyDescent="0.25">
      <c r="A120" s="58" t="s">
        <v>124</v>
      </c>
      <c r="B120" s="62">
        <v>78529</v>
      </c>
      <c r="C120" s="62">
        <v>78529</v>
      </c>
      <c r="D120" s="62">
        <v>35989.14</v>
      </c>
      <c r="E120" s="62">
        <v>0</v>
      </c>
      <c r="F120" s="62">
        <v>42539.86</v>
      </c>
      <c r="G120" s="62">
        <v>19361.34</v>
      </c>
      <c r="H120" s="62">
        <v>16627.8</v>
      </c>
      <c r="I120" s="62">
        <v>0</v>
      </c>
      <c r="J120" s="62">
        <v>12748.94</v>
      </c>
    </row>
    <row r="121" spans="1:10" ht="15.75" x14ac:dyDescent="0.25">
      <c r="A121" s="58" t="s">
        <v>143</v>
      </c>
      <c r="B121" s="62">
        <v>15477</v>
      </c>
      <c r="C121" s="62">
        <v>15477</v>
      </c>
      <c r="D121" s="63">
        <v>0</v>
      </c>
      <c r="E121" s="62">
        <v>0</v>
      </c>
      <c r="F121" s="62">
        <v>15477</v>
      </c>
      <c r="G121" s="63">
        <v>0</v>
      </c>
      <c r="H121" s="62">
        <v>0</v>
      </c>
      <c r="I121" s="63">
        <v>0</v>
      </c>
      <c r="J121" s="63">
        <v>0</v>
      </c>
    </row>
    <row r="122" spans="1:10" ht="15.75" x14ac:dyDescent="0.25">
      <c r="A122" s="88" t="s">
        <v>158</v>
      </c>
      <c r="B122" s="89">
        <v>23669</v>
      </c>
      <c r="C122" s="89">
        <v>23669</v>
      </c>
      <c r="D122" s="90">
        <v>0</v>
      </c>
      <c r="E122" s="89">
        <v>0</v>
      </c>
      <c r="F122" s="89">
        <v>23669</v>
      </c>
      <c r="G122" s="90">
        <v>0</v>
      </c>
      <c r="H122" s="89">
        <v>0</v>
      </c>
      <c r="I122" s="90">
        <v>0</v>
      </c>
      <c r="J122" s="90">
        <v>0</v>
      </c>
    </row>
  </sheetData>
  <mergeCells count="6">
    <mergeCell ref="F6:J6"/>
    <mergeCell ref="A1:J1"/>
    <mergeCell ref="A2:I2"/>
    <mergeCell ref="A3:J3"/>
    <mergeCell ref="A4:J4"/>
    <mergeCell ref="A5:J5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JUNIO 2022</vt:lpstr>
      <vt:lpstr>GRAFICA JUNIO 2022</vt:lpstr>
      <vt:lpstr>EJECUCION DETALLADA</vt:lpstr>
    </vt:vector>
  </TitlesOfParts>
  <Company>clicac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admin4</dc:creator>
  <cp:lastModifiedBy>Melissa Delgado</cp:lastModifiedBy>
  <cp:lastPrinted>2022-04-05T13:31:30Z</cp:lastPrinted>
  <dcterms:created xsi:type="dcterms:W3CDTF">2005-12-13T14:59:56Z</dcterms:created>
  <dcterms:modified xsi:type="dcterms:W3CDTF">2022-07-15T19:47:48Z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91feb9c1e71c4e44ad90551f0bc4351c</vt:lpwstr>
  </property>
</Properties>
</file>